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8" windowWidth="15120" windowHeight="8016"/>
  </bookViews>
  <sheets>
    <sheet name="2021 год" sheetId="9" r:id="rId1"/>
  </sheets>
  <definedNames>
    <definedName name="_xlnm.Print_Titles" localSheetId="0">'2021 год'!$9:$9</definedName>
    <definedName name="_xlnm.Print_Area" localSheetId="0">'2021 год'!$A$1:$F$36</definedName>
  </definedNames>
  <calcPr calcId="152511"/>
</workbook>
</file>

<file path=xl/calcChain.xml><?xml version="1.0" encoding="utf-8"?>
<calcChain xmlns="http://schemas.openxmlformats.org/spreadsheetml/2006/main">
  <c r="F23" i="9" l="1"/>
  <c r="E26" i="9" l="1"/>
  <c r="D26" i="9"/>
  <c r="C26" i="9"/>
  <c r="E23" i="9"/>
  <c r="F31" i="9" l="1"/>
  <c r="F30" i="9"/>
  <c r="F29" i="9"/>
  <c r="F28" i="9"/>
  <c r="F26" i="9" s="1"/>
  <c r="F22" i="9"/>
  <c r="F20" i="9" s="1"/>
  <c r="E20" i="9"/>
  <c r="E13" i="9" s="1"/>
  <c r="E10" i="9" s="1"/>
  <c r="D20" i="9"/>
  <c r="F19" i="9"/>
  <c r="F18" i="9"/>
  <c r="F17" i="9"/>
  <c r="F16" i="9"/>
  <c r="F15" i="9"/>
  <c r="F14" i="9"/>
  <c r="F12" i="9"/>
  <c r="D13" i="9"/>
  <c r="D10" i="9" s="1"/>
  <c r="F24" i="9" l="1"/>
  <c r="F13" i="9"/>
  <c r="F10" i="9" s="1"/>
  <c r="E24" i="9" l="1"/>
  <c r="E32" i="9" s="1"/>
  <c r="C24" i="9" l="1"/>
  <c r="C20" i="9" s="1"/>
  <c r="C13" i="9" s="1"/>
  <c r="C10" i="9" s="1"/>
  <c r="D24" i="9" l="1"/>
  <c r="D32" i="9" s="1"/>
  <c r="F32" i="9" s="1"/>
</calcChain>
</file>

<file path=xl/sharedStrings.xml><?xml version="1.0" encoding="utf-8"?>
<sst xmlns="http://schemas.openxmlformats.org/spreadsheetml/2006/main" count="55" uniqueCount="53">
  <si>
    <t>№ п/п</t>
  </si>
  <si>
    <t>Наименование</t>
  </si>
  <si>
    <t>1.</t>
  </si>
  <si>
    <t>2.</t>
  </si>
  <si>
    <t>3.</t>
  </si>
  <si>
    <t>в том числе:</t>
  </si>
  <si>
    <t>акцизы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Федерации, подлежащих зачислению в местный бюджет по установленным дифференцированным нормативам отчислений</t>
  </si>
  <si>
    <t>транспортный налог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</si>
  <si>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</t>
  </si>
  <si>
    <t>поступления в виде субсидий и иных межбюджетных трансфертов из бюджетов бюджетной системы Российской Федерации в целях софинансирования расходов на осуществление дорожной деятельности в отношении автомобильных дорог общего пользования местного значения муниципального образования</t>
  </si>
  <si>
    <t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</si>
  <si>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</t>
  </si>
  <si>
    <t>в том числе от следующих видов доходов:</t>
  </si>
  <si>
    <t xml:space="preserve">налога, взимаемого в связи с применением упрощенной системы налогообложения </t>
  </si>
  <si>
    <t>2.2.</t>
  </si>
  <si>
    <t>2.1.</t>
  </si>
  <si>
    <t>2.1.1.</t>
  </si>
  <si>
    <t>2.1.2.</t>
  </si>
  <si>
    <t xml:space="preserve">Содержание и ремонт автомобильных дорог местного значения  </t>
  </si>
  <si>
    <t>Обеспечение, реконструкция   капитального ремонта, содержание и ремонт автомобильных дорог  местного значения</t>
  </si>
  <si>
    <t xml:space="preserve">Капитальный ремонт и ремонт автомобильных дорог общего пользования населенных пунктов </t>
  </si>
  <si>
    <t>в тыс. рублей</t>
  </si>
  <si>
    <t>2.3.</t>
  </si>
  <si>
    <t>Строительство и реконструкция автомобильных дорог общего пользования местного значения</t>
  </si>
  <si>
    <t xml:space="preserve">Исполнено </t>
  </si>
  <si>
    <t xml:space="preserve">муниципального дорожного фонда муниципального образования </t>
  </si>
  <si>
    <t>ДОХОДЫ - всего</t>
  </si>
  <si>
    <t>1.2.</t>
  </si>
  <si>
    <t>Средства бюджета в размере прогнозируемых поступлений всего, в том числе:</t>
  </si>
  <si>
    <t>1.1.</t>
  </si>
  <si>
    <t>иные налоги</t>
  </si>
  <si>
    <t>1.2.1.</t>
  </si>
  <si>
    <t>1.2.3.</t>
  </si>
  <si>
    <t>1.2.4.</t>
  </si>
  <si>
    <t>1.2.5.</t>
  </si>
  <si>
    <t>1.2.6.</t>
  </si>
  <si>
    <t>1.2.7.</t>
  </si>
  <si>
    <t>1.2.8.</t>
  </si>
  <si>
    <t>1.2.8.1.</t>
  </si>
  <si>
    <t>1.2.8.2.</t>
  </si>
  <si>
    <t xml:space="preserve"> РАСХОДЫ</t>
  </si>
  <si>
    <t xml:space="preserve">Капитальный  ремонт  дворовых территорий многоквартирных домов </t>
  </si>
  <si>
    <t>х</t>
  </si>
  <si>
    <t>К отчету об исполнении бюджета МО "Городской округ Ногликский" за 2021 год</t>
  </si>
  <si>
    <t>"Городской округ Ногликский" за 2021 год</t>
  </si>
  <si>
    <t xml:space="preserve">2021 год  </t>
  </si>
  <si>
    <t>Остаток на 01.01.2022</t>
  </si>
  <si>
    <t>Остаток средств фонда на 1 января 2021 г.</t>
  </si>
  <si>
    <t>Остаток на 01 января 2022 года, подлежащий к включению в дорожный фонд 2022 года</t>
  </si>
  <si>
    <t xml:space="preserve">часть общих доходов местного бюджета в размере, устанавливаемом решением о местном бюджете </t>
  </si>
  <si>
    <t xml:space="preserve">Утверждено решением Собрания от 15.12.2020 № 98            </t>
  </si>
  <si>
    <t xml:space="preserve">Утверждено решением Собрания от 15.12.2020 № 18 (в ред. от 16.12.2021 № 190)          </t>
  </si>
  <si>
    <t>Отчет об исполнении сметы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</si>
</sst>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0"/>
      <color rgb="FF000000"/>
      <name val="Arial CYR"/>
    </font>
    <font>
      <sz val="12"/>
      <color rgb="FF230BB5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4" fontId="6" fillId="0" borderId="3">
      <alignment horizontal="right" shrinkToFit="1"/>
    </xf>
    <xf numFmtId="4" fontId="7" fillId="0" borderId="4">
      <alignment horizontal="right" shrinkToFit="1"/>
    </xf>
    <xf numFmtId="4" fontId="8" fillId="3" borderId="3">
      <alignment horizontal="right" vertical="top" shrinkToFit="1"/>
    </xf>
  </cellStyleXfs>
  <cellXfs count="47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justify" vertical="top" wrapText="1"/>
    </xf>
    <xf numFmtId="0" fontId="1" fillId="2" borderId="1" xfId="0" applyFont="1" applyFill="1" applyBorder="1" applyAlignment="1">
      <alignment horizontal="justify" vertical="top"/>
    </xf>
    <xf numFmtId="164" fontId="2" fillId="0" borderId="1" xfId="0" applyNumberFormat="1" applyFont="1" applyBorder="1" applyAlignment="1">
      <alignment vertical="top"/>
    </xf>
    <xf numFmtId="164" fontId="2" fillId="0" borderId="1" xfId="0" applyNumberFormat="1" applyFont="1" applyBorder="1" applyAlignment="1">
      <alignment horizontal="right" vertical="top"/>
    </xf>
    <xf numFmtId="3" fontId="2" fillId="0" borderId="1" xfId="0" applyNumberFormat="1" applyFont="1" applyBorder="1" applyAlignment="1">
      <alignment horizontal="center" vertical="top" wrapText="1"/>
    </xf>
    <xf numFmtId="164" fontId="2" fillId="0" borderId="0" xfId="0" applyNumberFormat="1" applyFont="1" applyBorder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/>
    </xf>
    <xf numFmtId="164" fontId="9" fillId="0" borderId="1" xfId="0" applyNumberFormat="1" applyFont="1" applyBorder="1" applyAlignment="1">
      <alignment horizontal="right" vertical="top"/>
    </xf>
    <xf numFmtId="164" fontId="2" fillId="2" borderId="1" xfId="0" applyNumberFormat="1" applyFont="1" applyFill="1" applyBorder="1" applyAlignment="1">
      <alignment vertical="top"/>
    </xf>
    <xf numFmtId="164" fontId="1" fillId="2" borderId="1" xfId="0" applyNumberFormat="1" applyFont="1" applyFill="1" applyBorder="1" applyAlignment="1">
      <alignment vertical="top"/>
    </xf>
    <xf numFmtId="0" fontId="1" fillId="0" borderId="1" xfId="0" applyFont="1" applyBorder="1" applyAlignment="1">
      <alignment horizontal="center" vertical="top"/>
    </xf>
    <xf numFmtId="164" fontId="1" fillId="0" borderId="1" xfId="0" applyNumberFormat="1" applyFont="1" applyBorder="1" applyAlignment="1">
      <alignment vertical="top"/>
    </xf>
    <xf numFmtId="164" fontId="3" fillId="0" borderId="1" xfId="0" applyNumberFormat="1" applyFont="1" applyBorder="1" applyAlignment="1">
      <alignment vertical="top"/>
    </xf>
    <xf numFmtId="164" fontId="5" fillId="2" borderId="1" xfId="0" applyNumberFormat="1" applyFont="1" applyFill="1" applyBorder="1" applyAlignment="1">
      <alignment horizontal="right" vertical="top"/>
    </xf>
    <xf numFmtId="0" fontId="2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left" vertical="top" wrapText="1"/>
    </xf>
    <xf numFmtId="164" fontId="1" fillId="2" borderId="1" xfId="0" applyNumberFormat="1" applyFont="1" applyFill="1" applyBorder="1" applyAlignment="1">
      <alignment horizontal="right" vertical="top"/>
    </xf>
    <xf numFmtId="164" fontId="2" fillId="0" borderId="2" xfId="0" applyNumberFormat="1" applyFont="1" applyBorder="1" applyAlignment="1">
      <alignment vertical="top" wrapText="1"/>
    </xf>
    <xf numFmtId="164" fontId="2" fillId="2" borderId="2" xfId="0" applyNumberFormat="1" applyFont="1" applyFill="1" applyBorder="1" applyAlignment="1">
      <alignment horizontal="right"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 vertical="top"/>
    </xf>
    <xf numFmtId="164" fontId="2" fillId="0" borderId="0" xfId="0" applyNumberFormat="1" applyFont="1" applyAlignment="1">
      <alignment horizontal="right" vertical="top"/>
    </xf>
    <xf numFmtId="164" fontId="2" fillId="2" borderId="1" xfId="0" applyNumberFormat="1" applyFont="1" applyFill="1" applyBorder="1" applyAlignment="1">
      <alignment horizontal="right" vertical="top"/>
    </xf>
    <xf numFmtId="0" fontId="10" fillId="0" borderId="0" xfId="0" applyFont="1"/>
    <xf numFmtId="0" fontId="10" fillId="0" borderId="0" xfId="0" applyFont="1" applyBorder="1"/>
    <xf numFmtId="0" fontId="10" fillId="0" borderId="1" xfId="0" applyFont="1" applyBorder="1" applyAlignment="1">
      <alignment vertical="top"/>
    </xf>
    <xf numFmtId="0" fontId="1" fillId="2" borderId="1" xfId="0" applyFont="1" applyFill="1" applyBorder="1" applyAlignment="1">
      <alignment vertical="top"/>
    </xf>
    <xf numFmtId="164" fontId="9" fillId="0" borderId="0" xfId="0" applyNumberFormat="1" applyFont="1" applyBorder="1" applyAlignment="1">
      <alignment wrapText="1"/>
    </xf>
    <xf numFmtId="164" fontId="10" fillId="0" borderId="0" xfId="0" applyNumberFormat="1" applyFont="1" applyBorder="1"/>
    <xf numFmtId="0" fontId="10" fillId="0" borderId="0" xfId="0" applyFont="1" applyAlignment="1">
      <alignment vertical="top"/>
    </xf>
    <xf numFmtId="164" fontId="10" fillId="0" borderId="0" xfId="0" applyNumberFormat="1" applyFont="1" applyAlignment="1">
      <alignment horizontal="right" vertical="top"/>
    </xf>
    <xf numFmtId="164" fontId="10" fillId="0" borderId="0" xfId="0" applyNumberFormat="1" applyFont="1" applyAlignment="1">
      <alignment horizontal="right"/>
    </xf>
    <xf numFmtId="0" fontId="2" fillId="0" borderId="0" xfId="0" applyFont="1" applyBorder="1" applyAlignment="1">
      <alignment horizontal="right" vertical="top"/>
    </xf>
    <xf numFmtId="0" fontId="2" fillId="0" borderId="0" xfId="0" applyFont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2" fillId="0" borderId="5" xfId="0" applyNumberFormat="1" applyFont="1" applyBorder="1" applyAlignment="1">
      <alignment horizontal="right"/>
    </xf>
  </cellXfs>
  <cellStyles count="5">
    <cellStyle name="xl41" xfId="4"/>
    <cellStyle name="xl45" xfId="2"/>
    <cellStyle name="xl95" xfId="3"/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230BB5"/>
      <color rgb="FF220FB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tabSelected="1" topLeftCell="A28" zoomScale="80" zoomScaleNormal="80" workbookViewId="0">
      <selection activeCell="G36" sqref="G36"/>
    </sheetView>
  </sheetViews>
  <sheetFormatPr defaultColWidth="9.109375" defaultRowHeight="15.6" x14ac:dyDescent="0.3"/>
  <cols>
    <col min="1" max="1" width="7.88671875" style="1" customWidth="1"/>
    <col min="2" max="2" width="43" style="30" customWidth="1"/>
    <col min="3" max="4" width="13.109375" style="30" customWidth="1"/>
    <col min="5" max="5" width="13" style="30" customWidth="1"/>
    <col min="6" max="6" width="11.6640625" style="38" customWidth="1"/>
    <col min="7" max="7" width="32.33203125" style="30" customWidth="1"/>
    <col min="8" max="16384" width="9.109375" style="30"/>
  </cols>
  <sheetData>
    <row r="1" spans="1:7" s="1" customFormat="1" ht="26.25" customHeight="1" x14ac:dyDescent="0.3">
      <c r="A1" s="39" t="s">
        <v>43</v>
      </c>
      <c r="B1" s="39"/>
      <c r="C1" s="39"/>
      <c r="D1" s="39"/>
      <c r="E1" s="39"/>
      <c r="F1" s="39"/>
    </row>
    <row r="2" spans="1:7" s="1" customFormat="1" ht="30.75" customHeight="1" x14ac:dyDescent="0.3">
      <c r="A2" s="40" t="s">
        <v>52</v>
      </c>
      <c r="B2" s="40"/>
      <c r="C2" s="40"/>
      <c r="D2" s="40"/>
      <c r="E2" s="41"/>
      <c r="F2" s="41"/>
    </row>
    <row r="3" spans="1:7" s="1" customFormat="1" x14ac:dyDescent="0.3">
      <c r="A3" s="40" t="s">
        <v>25</v>
      </c>
      <c r="B3" s="40"/>
      <c r="C3" s="40"/>
      <c r="D3" s="40"/>
      <c r="E3" s="41"/>
      <c r="F3" s="41"/>
    </row>
    <row r="4" spans="1:7" s="1" customFormat="1" x14ac:dyDescent="0.3">
      <c r="A4" s="40" t="s">
        <v>44</v>
      </c>
      <c r="B4" s="40"/>
      <c r="C4" s="40"/>
      <c r="D4" s="40"/>
      <c r="E4" s="40"/>
      <c r="F4" s="40"/>
    </row>
    <row r="5" spans="1:7" ht="36.75" customHeight="1" x14ac:dyDescent="0.3">
      <c r="A5" s="46" t="s">
        <v>21</v>
      </c>
      <c r="B5" s="46"/>
      <c r="C5" s="46"/>
      <c r="D5" s="46"/>
      <c r="E5" s="46"/>
      <c r="F5" s="46"/>
    </row>
    <row r="6" spans="1:7" s="1" customFormat="1" x14ac:dyDescent="0.3">
      <c r="A6" s="42" t="s">
        <v>0</v>
      </c>
      <c r="B6" s="43" t="s">
        <v>1</v>
      </c>
      <c r="C6" s="42" t="s">
        <v>45</v>
      </c>
      <c r="D6" s="42"/>
      <c r="E6" s="44"/>
      <c r="F6" s="44"/>
    </row>
    <row r="7" spans="1:7" s="1" customFormat="1" x14ac:dyDescent="0.3">
      <c r="A7" s="42"/>
      <c r="B7" s="43"/>
      <c r="C7" s="42" t="s">
        <v>50</v>
      </c>
      <c r="D7" s="42" t="s">
        <v>51</v>
      </c>
      <c r="E7" s="42" t="s">
        <v>24</v>
      </c>
      <c r="F7" s="45" t="s">
        <v>46</v>
      </c>
    </row>
    <row r="8" spans="1:7" s="1" customFormat="1" ht="114" customHeight="1" x14ac:dyDescent="0.3">
      <c r="A8" s="42"/>
      <c r="B8" s="43"/>
      <c r="C8" s="42"/>
      <c r="D8" s="42"/>
      <c r="E8" s="42"/>
      <c r="F8" s="45"/>
    </row>
    <row r="9" spans="1:7" s="9" customFormat="1" x14ac:dyDescent="0.3">
      <c r="A9" s="10">
        <v>1</v>
      </c>
      <c r="B9" s="11">
        <v>2</v>
      </c>
      <c r="C9" s="10">
        <v>3</v>
      </c>
      <c r="D9" s="10">
        <v>4</v>
      </c>
      <c r="E9" s="10">
        <v>5</v>
      </c>
      <c r="F9" s="7">
        <v>6</v>
      </c>
    </row>
    <row r="10" spans="1:7" x14ac:dyDescent="0.3">
      <c r="A10" s="13" t="s">
        <v>2</v>
      </c>
      <c r="B10" s="2" t="s">
        <v>26</v>
      </c>
      <c r="C10" s="5">
        <f>C12+C13</f>
        <v>100121.4</v>
      </c>
      <c r="D10" s="5">
        <f t="shared" ref="D10:F10" si="0">D12+D13</f>
        <v>143903.1</v>
      </c>
      <c r="E10" s="5">
        <f t="shared" si="0"/>
        <v>141468.20000000001</v>
      </c>
      <c r="F10" s="6">
        <f t="shared" si="0"/>
        <v>-2434.9000000000015</v>
      </c>
      <c r="G10" s="31"/>
    </row>
    <row r="11" spans="1:7" x14ac:dyDescent="0.3">
      <c r="A11" s="13"/>
      <c r="B11" s="2" t="s">
        <v>5</v>
      </c>
      <c r="C11" s="32"/>
      <c r="D11" s="33"/>
      <c r="E11" s="5"/>
      <c r="F11" s="14"/>
      <c r="G11" s="34"/>
    </row>
    <row r="12" spans="1:7" ht="21" customHeight="1" x14ac:dyDescent="0.3">
      <c r="A12" s="13" t="s">
        <v>29</v>
      </c>
      <c r="B12" s="12" t="s">
        <v>47</v>
      </c>
      <c r="C12" s="15">
        <v>0</v>
      </c>
      <c r="D12" s="16">
        <v>18992.7</v>
      </c>
      <c r="E12" s="16">
        <v>18992.7</v>
      </c>
      <c r="F12" s="6">
        <f>E12-D12</f>
        <v>0</v>
      </c>
      <c r="G12" s="31"/>
    </row>
    <row r="13" spans="1:7" s="1" customFormat="1" ht="46.8" x14ac:dyDescent="0.3">
      <c r="A13" s="13" t="s">
        <v>27</v>
      </c>
      <c r="B13" s="12" t="s">
        <v>28</v>
      </c>
      <c r="C13" s="5">
        <f>SUM(C14:C21)</f>
        <v>100121.4</v>
      </c>
      <c r="D13" s="5">
        <f t="shared" ref="D13:F13" si="1">SUM(D14:D21)</f>
        <v>124910.39999999999</v>
      </c>
      <c r="E13" s="5">
        <f t="shared" si="1"/>
        <v>122475.5</v>
      </c>
      <c r="F13" s="6">
        <f t="shared" si="1"/>
        <v>-2434.9000000000015</v>
      </c>
    </row>
    <row r="14" spans="1:7" ht="146.25" customHeight="1" x14ac:dyDescent="0.3">
      <c r="A14" s="13" t="s">
        <v>31</v>
      </c>
      <c r="B14" s="2" t="s">
        <v>6</v>
      </c>
      <c r="C14" s="5">
        <v>6829.5</v>
      </c>
      <c r="D14" s="6">
        <v>6698.9</v>
      </c>
      <c r="E14" s="15">
        <v>6827.7</v>
      </c>
      <c r="F14" s="6">
        <f>E14-D14</f>
        <v>128.80000000000018</v>
      </c>
      <c r="G14" s="31"/>
    </row>
    <row r="15" spans="1:7" x14ac:dyDescent="0.3">
      <c r="A15" s="17" t="s">
        <v>32</v>
      </c>
      <c r="B15" s="2" t="s">
        <v>7</v>
      </c>
      <c r="C15" s="5">
        <v>22781</v>
      </c>
      <c r="D15" s="16">
        <v>22781</v>
      </c>
      <c r="E15" s="15">
        <v>19316.099999999999</v>
      </c>
      <c r="F15" s="6">
        <f t="shared" ref="F15:F19" si="2">E15-D15</f>
        <v>-3464.9000000000015</v>
      </c>
      <c r="G15" s="31"/>
    </row>
    <row r="16" spans="1:7" ht="93.6" x14ac:dyDescent="0.3">
      <c r="A16" s="13" t="s">
        <v>33</v>
      </c>
      <c r="B16" s="2" t="s">
        <v>8</v>
      </c>
      <c r="C16" s="18">
        <v>0</v>
      </c>
      <c r="D16" s="16">
        <v>0</v>
      </c>
      <c r="E16" s="5">
        <v>0</v>
      </c>
      <c r="F16" s="6">
        <f t="shared" si="2"/>
        <v>0</v>
      </c>
      <c r="G16" s="31"/>
    </row>
    <row r="17" spans="1:7" ht="109.2" x14ac:dyDescent="0.3">
      <c r="A17" s="13" t="s">
        <v>34</v>
      </c>
      <c r="B17" s="3" t="s">
        <v>10</v>
      </c>
      <c r="C17" s="5">
        <v>0</v>
      </c>
      <c r="D17" s="16">
        <v>0</v>
      </c>
      <c r="E17" s="5">
        <v>0</v>
      </c>
      <c r="F17" s="6">
        <f t="shared" si="2"/>
        <v>0</v>
      </c>
      <c r="G17" s="31"/>
    </row>
    <row r="18" spans="1:7" ht="145.5" customHeight="1" x14ac:dyDescent="0.3">
      <c r="A18" s="13" t="s">
        <v>35</v>
      </c>
      <c r="B18" s="2" t="s">
        <v>9</v>
      </c>
      <c r="C18" s="18">
        <v>17037.900000000001</v>
      </c>
      <c r="D18" s="16">
        <v>39410.9</v>
      </c>
      <c r="E18" s="5">
        <v>39410.9</v>
      </c>
      <c r="F18" s="6">
        <f t="shared" si="2"/>
        <v>0</v>
      </c>
      <c r="G18" s="31"/>
    </row>
    <row r="19" spans="1:7" ht="109.2" x14ac:dyDescent="0.3">
      <c r="A19" s="13" t="s">
        <v>36</v>
      </c>
      <c r="B19" s="3" t="s">
        <v>11</v>
      </c>
      <c r="C19" s="5">
        <v>0</v>
      </c>
      <c r="D19" s="16">
        <v>0</v>
      </c>
      <c r="E19" s="5">
        <v>0</v>
      </c>
      <c r="F19" s="6">
        <f t="shared" si="2"/>
        <v>0</v>
      </c>
      <c r="G19" s="31"/>
    </row>
    <row r="20" spans="1:7" ht="46.8" x14ac:dyDescent="0.3">
      <c r="A20" s="13" t="s">
        <v>37</v>
      </c>
      <c r="B20" s="3" t="s">
        <v>49</v>
      </c>
      <c r="C20" s="5">
        <f>C22+C23</f>
        <v>53473</v>
      </c>
      <c r="D20" s="5">
        <f t="shared" ref="D20:F20" si="3">D22+D23</f>
        <v>56019.6</v>
      </c>
      <c r="E20" s="5">
        <f t="shared" si="3"/>
        <v>56920.800000000003</v>
      </c>
      <c r="F20" s="6">
        <f t="shared" si="3"/>
        <v>901.2</v>
      </c>
      <c r="G20" s="31"/>
    </row>
    <row r="21" spans="1:7" ht="18" customHeight="1" x14ac:dyDescent="0.3">
      <c r="A21" s="13"/>
      <c r="B21" s="3" t="s">
        <v>12</v>
      </c>
      <c r="C21" s="19"/>
      <c r="D21" s="20"/>
      <c r="E21" s="5"/>
      <c r="F21" s="6"/>
      <c r="G21" s="31"/>
    </row>
    <row r="22" spans="1:7" ht="31.2" x14ac:dyDescent="0.3">
      <c r="A22" s="13" t="s">
        <v>38</v>
      </c>
      <c r="B22" s="3" t="s">
        <v>13</v>
      </c>
      <c r="C22" s="15">
        <v>53473</v>
      </c>
      <c r="D22" s="29">
        <v>55976</v>
      </c>
      <c r="E22" s="29">
        <v>55976</v>
      </c>
      <c r="F22" s="6">
        <f>E22-D22</f>
        <v>0</v>
      </c>
      <c r="G22" s="31"/>
    </row>
    <row r="23" spans="1:7" x14ac:dyDescent="0.3">
      <c r="A23" s="13" t="s">
        <v>39</v>
      </c>
      <c r="B23" s="3" t="s">
        <v>30</v>
      </c>
      <c r="C23" s="15">
        <v>0</v>
      </c>
      <c r="D23" s="15">
        <v>43.6</v>
      </c>
      <c r="E23" s="5">
        <f>43.6+901.2</f>
        <v>944.80000000000007</v>
      </c>
      <c r="F23" s="6">
        <f>E23-D23</f>
        <v>901.2</v>
      </c>
      <c r="G23" s="31"/>
    </row>
    <row r="24" spans="1:7" x14ac:dyDescent="0.3">
      <c r="A24" s="21" t="s">
        <v>3</v>
      </c>
      <c r="B24" s="22" t="s">
        <v>40</v>
      </c>
      <c r="C24" s="16">
        <f>SUM(C26+C30)</f>
        <v>100121.4</v>
      </c>
      <c r="D24" s="16">
        <f>SUM(D26+D30+D31)</f>
        <v>143903.1</v>
      </c>
      <c r="E24" s="16">
        <f>SUM(E26+E30+E31)</f>
        <v>141468.20000000001</v>
      </c>
      <c r="F24" s="23">
        <f>SUM(F26+F30+F31)</f>
        <v>-2434.9000000000024</v>
      </c>
      <c r="G24" s="35"/>
    </row>
    <row r="25" spans="1:7" x14ac:dyDescent="0.3">
      <c r="A25" s="13"/>
      <c r="B25" s="2" t="s">
        <v>5</v>
      </c>
      <c r="C25" s="15"/>
      <c r="D25" s="16"/>
      <c r="E25" s="5"/>
      <c r="F25" s="6"/>
      <c r="G25" s="31"/>
    </row>
    <row r="26" spans="1:7" ht="62.4" x14ac:dyDescent="0.3">
      <c r="A26" s="13" t="s">
        <v>15</v>
      </c>
      <c r="B26" s="4" t="s">
        <v>19</v>
      </c>
      <c r="C26" s="16">
        <f>C28+C29</f>
        <v>59074.6</v>
      </c>
      <c r="D26" s="16">
        <f t="shared" ref="D26:F26" si="4">D28+D29</f>
        <v>99186.3</v>
      </c>
      <c r="E26" s="5">
        <f t="shared" si="4"/>
        <v>96751.400000000009</v>
      </c>
      <c r="F26" s="6">
        <f t="shared" si="4"/>
        <v>-2434.9000000000024</v>
      </c>
      <c r="G26" s="35"/>
    </row>
    <row r="27" spans="1:7" x14ac:dyDescent="0.3">
      <c r="A27" s="13"/>
      <c r="B27" s="2" t="s">
        <v>5</v>
      </c>
      <c r="C27" s="16"/>
      <c r="D27" s="16"/>
      <c r="E27" s="5"/>
      <c r="F27" s="6"/>
      <c r="G27" s="31"/>
    </row>
    <row r="28" spans="1:7" ht="31.2" x14ac:dyDescent="0.3">
      <c r="A28" s="13" t="s">
        <v>16</v>
      </c>
      <c r="B28" s="4" t="s">
        <v>18</v>
      </c>
      <c r="C28" s="16">
        <v>55905.4</v>
      </c>
      <c r="D28" s="16">
        <v>94210.6</v>
      </c>
      <c r="E28" s="5">
        <v>91775.8</v>
      </c>
      <c r="F28" s="6">
        <f>E28-D28</f>
        <v>-2434.8000000000029</v>
      </c>
      <c r="G28" s="35"/>
    </row>
    <row r="29" spans="1:7" ht="46.8" x14ac:dyDescent="0.3">
      <c r="A29" s="13" t="s">
        <v>17</v>
      </c>
      <c r="B29" s="4" t="s">
        <v>20</v>
      </c>
      <c r="C29" s="18">
        <v>3169.2</v>
      </c>
      <c r="D29" s="15">
        <v>4975.7</v>
      </c>
      <c r="E29" s="5">
        <v>4975.6000000000004</v>
      </c>
      <c r="F29" s="6">
        <f t="shared" ref="F29:F31" si="5">E29-D29</f>
        <v>-9.9999999999454303E-2</v>
      </c>
      <c r="G29" s="35"/>
    </row>
    <row r="30" spans="1:7" ht="31.2" x14ac:dyDescent="0.3">
      <c r="A30" s="13" t="s">
        <v>14</v>
      </c>
      <c r="B30" s="4" t="s">
        <v>41</v>
      </c>
      <c r="C30" s="18">
        <v>41046.800000000003</v>
      </c>
      <c r="D30" s="16">
        <v>44716.800000000003</v>
      </c>
      <c r="E30" s="5">
        <v>44716.800000000003</v>
      </c>
      <c r="F30" s="6">
        <f t="shared" si="5"/>
        <v>0</v>
      </c>
      <c r="G30" s="35"/>
    </row>
    <row r="31" spans="1:7" ht="46.8" x14ac:dyDescent="0.3">
      <c r="A31" s="13" t="s">
        <v>22</v>
      </c>
      <c r="B31" s="4" t="s">
        <v>23</v>
      </c>
      <c r="C31" s="24">
        <v>0</v>
      </c>
      <c r="D31" s="25">
        <v>0</v>
      </c>
      <c r="E31" s="25">
        <v>0</v>
      </c>
      <c r="F31" s="6">
        <f t="shared" si="5"/>
        <v>0</v>
      </c>
      <c r="G31" s="35"/>
    </row>
    <row r="32" spans="1:7" ht="46.8" x14ac:dyDescent="0.3">
      <c r="A32" s="13" t="s">
        <v>4</v>
      </c>
      <c r="B32" s="4" t="s">
        <v>48</v>
      </c>
      <c r="C32" s="6" t="s">
        <v>42</v>
      </c>
      <c r="D32" s="6">
        <f>D10-D24</f>
        <v>0</v>
      </c>
      <c r="E32" s="5">
        <f>E10-E24</f>
        <v>0</v>
      </c>
      <c r="F32" s="6">
        <f>F10-F24+D32</f>
        <v>9.0949470177292824E-13</v>
      </c>
      <c r="G32" s="8"/>
    </row>
    <row r="33" spans="1:6" x14ac:dyDescent="0.3">
      <c r="A33" s="26"/>
      <c r="B33" s="36"/>
      <c r="C33" s="36"/>
      <c r="D33" s="36"/>
      <c r="E33" s="36"/>
      <c r="F33" s="37"/>
    </row>
    <row r="34" spans="1:6" x14ac:dyDescent="0.3">
      <c r="A34" s="26"/>
      <c r="B34" s="36"/>
      <c r="C34" s="36"/>
      <c r="D34" s="36"/>
      <c r="E34" s="27"/>
      <c r="F34" s="28"/>
    </row>
    <row r="35" spans="1:6" x14ac:dyDescent="0.3">
      <c r="A35" s="26"/>
      <c r="B35" s="36"/>
      <c r="C35" s="36"/>
      <c r="D35" s="36"/>
      <c r="E35" s="36"/>
      <c r="F35" s="37"/>
    </row>
    <row r="36" spans="1:6" x14ac:dyDescent="0.3">
      <c r="A36" s="26"/>
      <c r="B36" s="26"/>
      <c r="C36" s="36"/>
      <c r="D36" s="36"/>
      <c r="E36" s="36"/>
      <c r="F36" s="37"/>
    </row>
  </sheetData>
  <mergeCells count="12">
    <mergeCell ref="A1:F1"/>
    <mergeCell ref="A2:F2"/>
    <mergeCell ref="A3:F3"/>
    <mergeCell ref="A4:F4"/>
    <mergeCell ref="A6:A8"/>
    <mergeCell ref="B6:B8"/>
    <mergeCell ref="C6:F6"/>
    <mergeCell ref="C7:C8"/>
    <mergeCell ref="D7:D8"/>
    <mergeCell ref="E7:E8"/>
    <mergeCell ref="F7:F8"/>
    <mergeCell ref="A5:F5"/>
  </mergeCells>
  <pageMargins left="1.1811023622047245" right="0.59055118110236227" top="0.78740157480314965" bottom="0.78740157480314965" header="0.31496062992125984" footer="0.31496062992125984"/>
  <pageSetup paperSize="9" scale="80" orientation="portrait" r:id="rId1"/>
  <headerFooter differentFirst="1">
    <oddHeader xml:space="preserve">&amp;C&amp;P
</oddHeader>
    <firstHeader xml:space="preserve">&amp;C
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2021 год</vt:lpstr>
      <vt:lpstr>'2021 год'!Заголовки_для_печати</vt:lpstr>
      <vt:lpstr>'2021 год'!Область_печати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2022-04-05T05:53:32Z</dcterms:modified>
</cp:coreProperties>
</file>