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0640" windowHeight="8085"/>
  </bookViews>
  <sheets>
    <sheet name="лист" sheetId="10" r:id="rId1"/>
  </sheets>
  <calcPr calcId="152511"/>
</workbook>
</file>

<file path=xl/calcChain.xml><?xml version="1.0" encoding="utf-8"?>
<calcChain xmlns="http://schemas.openxmlformats.org/spreadsheetml/2006/main"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46" i="10"/>
  <c r="O27" i="10"/>
  <c r="O28" i="10"/>
  <c r="O29" i="10"/>
  <c r="O30" i="10"/>
  <c r="O31" i="10"/>
  <c r="O25" i="10"/>
  <c r="O22" i="10"/>
  <c r="O23" i="10"/>
  <c r="O24" i="10"/>
  <c r="O16" i="10"/>
  <c r="O17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5" i="10"/>
  <c r="R46" i="10"/>
  <c r="R17" i="10"/>
  <c r="R18" i="10"/>
  <c r="R19" i="10"/>
  <c r="R20" i="10"/>
  <c r="R21" i="10"/>
  <c r="R22" i="10"/>
  <c r="R23" i="10"/>
  <c r="R24" i="10"/>
  <c r="R25" i="10"/>
  <c r="R26" i="10"/>
  <c r="R27" i="10"/>
  <c r="R28" i="10"/>
  <c r="R29" i="10"/>
  <c r="R30" i="10"/>
  <c r="R9" i="10"/>
  <c r="R10" i="10"/>
  <c r="R11" i="10"/>
  <c r="L45" i="10"/>
  <c r="L44" i="10"/>
  <c r="L43" i="10"/>
  <c r="L42" i="10"/>
  <c r="L40" i="10"/>
  <c r="L37" i="10"/>
  <c r="L38" i="10"/>
  <c r="L39" i="10"/>
  <c r="L30" i="10"/>
  <c r="L31" i="10"/>
  <c r="L32" i="10"/>
  <c r="L33" i="10"/>
  <c r="L34" i="10"/>
  <c r="L35" i="10"/>
  <c r="L36" i="10"/>
  <c r="L24" i="10"/>
  <c r="L25" i="10"/>
  <c r="L26" i="10"/>
  <c r="L27" i="10"/>
  <c r="L28" i="10"/>
  <c r="L29" i="10"/>
  <c r="L16" i="10"/>
  <c r="L17" i="10"/>
  <c r="L18" i="10"/>
  <c r="L19" i="10"/>
  <c r="L20" i="10"/>
  <c r="L21" i="10"/>
  <c r="L22" i="10"/>
  <c r="L23" i="10"/>
  <c r="L14" i="10"/>
  <c r="L12" i="10"/>
  <c r="L9" i="10"/>
  <c r="L10" i="10"/>
  <c r="L11" i="10"/>
  <c r="L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22" i="10"/>
  <c r="H23" i="10"/>
  <c r="H24" i="10"/>
  <c r="H25" i="10"/>
  <c r="H26" i="10"/>
  <c r="H27" i="10"/>
  <c r="H28" i="10"/>
  <c r="H29" i="10"/>
  <c r="H30" i="10"/>
  <c r="H20" i="10"/>
  <c r="H16" i="10"/>
  <c r="H17" i="10"/>
  <c r="H18" i="10"/>
  <c r="H19" i="10"/>
  <c r="H11" i="10"/>
  <c r="H12" i="10"/>
  <c r="H13" i="10"/>
  <c r="H9" i="10"/>
  <c r="L41" i="10" l="1"/>
  <c r="L13" i="10"/>
  <c r="L15" i="10"/>
  <c r="H21" i="10" l="1"/>
  <c r="H14" i="10"/>
  <c r="H10" i="10"/>
  <c r="R31" i="10"/>
  <c r="R32" i="10"/>
  <c r="R16" i="10"/>
  <c r="R13" i="10"/>
  <c r="R14" i="10"/>
  <c r="R15" i="10"/>
  <c r="R12" i="10"/>
  <c r="R8" i="10"/>
  <c r="O26" i="10"/>
  <c r="H15" i="10" l="1"/>
  <c r="O32" i="10" l="1"/>
  <c r="O20" i="10"/>
  <c r="O18" i="10"/>
  <c r="O13" i="10"/>
  <c r="O10" i="10"/>
  <c r="O33" i="10" l="1"/>
  <c r="O9" i="10"/>
  <c r="O11" i="10"/>
  <c r="O14" i="10"/>
  <c r="O15" i="10"/>
  <c r="O19" i="10"/>
  <c r="O21" i="10"/>
  <c r="O8" i="10"/>
  <c r="L46" i="10" l="1"/>
  <c r="L8" i="10" l="1"/>
  <c r="H32" i="10" l="1"/>
  <c r="H31" i="10"/>
  <c r="H8" i="10" l="1"/>
  <c r="H7" i="10"/>
</calcChain>
</file>

<file path=xl/comments1.xml><?xml version="1.0" encoding="utf-8"?>
<comments xmlns="http://schemas.openxmlformats.org/spreadsheetml/2006/main">
  <authors>
    <author>Автор</author>
  </authors>
  <commentList>
    <comment ref="E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оковалок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рубленное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фермерский разруб</t>
        </r>
      </text>
    </comment>
    <comment ref="E1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лопатка</t>
        </r>
      </text>
    </comment>
    <comment ref="F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навага</t>
        </r>
      </text>
    </comment>
    <comment ref="G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навага ИП Хрянин
</t>
        </r>
      </text>
    </comment>
    <comment ref="J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навага</t>
        </r>
      </text>
    </comment>
    <comment ref="E1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минтай</t>
        </r>
      </text>
    </comment>
    <comment ref="F1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минтай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I1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кета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308/200гр=1540; 570/380гр=1500; 255/180гр=1416,66; 329/180гр=1827,77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  <charset val="204"/>
          </rPr>
          <t>153,60/0,9</t>
        </r>
      </text>
    </comment>
    <comment ref="F17" authorId="0" shapeId="0">
      <text>
        <r>
          <rPr>
            <b/>
            <sz val="9"/>
            <color indexed="81"/>
            <rFont val="Tahoma"/>
            <charset val="1"/>
          </rPr>
          <t>Автор:
168,15/0,9</t>
        </r>
      </text>
    </comment>
    <comment ref="E1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57,60/180гр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180/500 гр=360 Масло Ильинское;                 34р/200гр</t>
        </r>
      </text>
    </comment>
    <comment ref="J1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77/180=427,77; 263/500=526</t>
        </r>
      </text>
    </comment>
    <comment ref="E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140/250</t>
        </r>
      </text>
    </comment>
    <comment ref="F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90,50/230гр грин агро</t>
        </r>
      </text>
    </comment>
    <comment ref="I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203/0,38; 139/250=556</t>
        </r>
      </text>
    </comment>
    <comment ref="J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182/400 грин агро; 120/250=480</t>
        </r>
      </text>
    </comment>
    <comment ref="E2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291/500гр</t>
        </r>
      </text>
    </comment>
    <comment ref="F2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235/400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264/500; 250/400=625; 138/200=690; 151/200=755</t>
        </r>
      </text>
    </comment>
    <comment ref="J2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633 руб. весовой УР;257/400=642,50, 282/500; 117/250=468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Молоко Грин Агро
 </t>
        </r>
      </text>
    </comment>
    <comment ref="J2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УР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Голландский Оригинальный 50%</t>
        </r>
      </text>
    </comment>
    <comment ref="E2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Белореченское</t>
        </r>
      </text>
    </comment>
    <comment ref="F2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ново-барышевская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</t>
        </r>
      </text>
    </comment>
    <comment ref="E2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76/100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70/200</t>
        </r>
      </text>
    </comment>
    <comment ref="J2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325 руб./500гр Король джунглей;  60руб./90гр Шах голд зеленый круп.</t>
        </r>
      </text>
    </comment>
    <comment ref="I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помол, в/с</t>
        </r>
      </text>
    </comment>
    <comment ref="I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191/65гр</t>
        </r>
      </text>
    </comment>
    <comment ref="J2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53/25гр=2120, 31/10=3100</t>
        </r>
      </text>
    </comment>
    <comment ref="K2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30/10гр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Беляевская</t>
        </r>
      </text>
    </comment>
    <comment ref="J3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574/10; 153/2</t>
        </r>
      </text>
    </comment>
    <comment ref="E3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42,50/500гр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38,50/500гр</t>
        </r>
      </text>
    </comment>
    <comment ref="I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44/500; 28/300гр=93,33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30р/0,3кг; 47/500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46/600гр Олимпик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                                   44руб. 600гр.
</t>
        </r>
      </text>
    </comment>
    <comment ref="I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47/600; 31/300гр=103,33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52 руб. 600гр.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45 р. 600гр.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Алтай</t>
        </r>
      </text>
    </comment>
    <comment ref="I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I36" authorId="0" shapeId="0">
      <text>
        <r>
          <rPr>
            <sz val="9"/>
            <color indexed="81"/>
            <rFont val="Tahoma"/>
            <family val="2"/>
            <charset val="204"/>
          </rPr>
          <t>весовой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F3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349,50/5</t>
        </r>
      </text>
    </comment>
    <comment ref="I3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479/5=95,80; 201/2=100,50</t>
        </r>
      </text>
    </comment>
    <comment ref="F3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379,80/5</t>
        </r>
      </text>
    </comment>
    <comment ref="I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479/5=95,80; 150; 130</t>
        </r>
      </text>
    </comment>
    <comment ref="J3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520/5=104</t>
        </r>
      </text>
    </comment>
    <comment ref="F4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тепличный</t>
        </r>
      </text>
    </comment>
    <comment ref="F4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Тепличные</t>
        </r>
      </text>
    </comment>
    <comment ref="F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зимние </t>
        </r>
      </text>
    </comment>
  </commentList>
</comments>
</file>

<file path=xl/sharedStrings.xml><?xml version="1.0" encoding="utf-8"?>
<sst xmlns="http://schemas.openxmlformats.org/spreadsheetml/2006/main" count="131" uniqueCount="86">
  <si>
    <t xml:space="preserve">№ </t>
  </si>
  <si>
    <t>Наименование товара</t>
  </si>
  <si>
    <t>кг</t>
  </si>
  <si>
    <t>Рыба мороженая неразделанная</t>
  </si>
  <si>
    <t>Яйца куриные</t>
  </si>
  <si>
    <t>10 шт.</t>
  </si>
  <si>
    <t>Сахар-песок</t>
  </si>
  <si>
    <t>Соль поваренная пищевая</t>
  </si>
  <si>
    <t>Мука пшеничная</t>
  </si>
  <si>
    <t>Картофель</t>
  </si>
  <si>
    <t>Капуста белокочанная свежая</t>
  </si>
  <si>
    <t>Лук репчатый</t>
  </si>
  <si>
    <t>Морковь</t>
  </si>
  <si>
    <t>Яблоки</t>
  </si>
  <si>
    <t>Розничные торговые объекты (местного значения и прочие)</t>
  </si>
  <si>
    <t>Муниципальное образование "Городской округ Ногликский"</t>
  </si>
  <si>
    <t>Магазин "Олимпик"</t>
  </si>
  <si>
    <t>Магазин "Максим Плюс"</t>
  </si>
  <si>
    <t>Магазин "Первый"</t>
  </si>
  <si>
    <t>Примечание</t>
  </si>
  <si>
    <t>Говядина на кости</t>
  </si>
  <si>
    <t>при наличии</t>
  </si>
  <si>
    <t xml:space="preserve">Говядина бескостная </t>
  </si>
  <si>
    <t>Свинина на кости</t>
  </si>
  <si>
    <t xml:space="preserve">Свинина бескостная </t>
  </si>
  <si>
    <t>Куры охлажденные и мороженые</t>
  </si>
  <si>
    <t>Баранина</t>
  </si>
  <si>
    <t>на кости и бескостная</t>
  </si>
  <si>
    <t>камбала, навага, горбуша, кета, минтай (по сезону) иная неразделанная при наличии</t>
  </si>
  <si>
    <t>Сельдь соленая</t>
  </si>
  <si>
    <t>Масло сливочное</t>
  </si>
  <si>
    <t>Масло подсолнечное</t>
  </si>
  <si>
    <t>л</t>
  </si>
  <si>
    <t>пересчитать на 1 литр</t>
  </si>
  <si>
    <t>Маргарин</t>
  </si>
  <si>
    <t>в пересчете на кг</t>
  </si>
  <si>
    <t>Сметана</t>
  </si>
  <si>
    <t>преимущественно местного производства (при наличии)</t>
  </si>
  <si>
    <t>Творог нежирный</t>
  </si>
  <si>
    <t>Молоко питьевое цельное пастеризованное 2,5-3,2% жирности</t>
  </si>
  <si>
    <t>Сыры сычужные твердые и мягкие</t>
  </si>
  <si>
    <t>преимущественно весовой</t>
  </si>
  <si>
    <t>Печенье</t>
  </si>
  <si>
    <t>если в пачках, то пересчет на 1 кг. (Юбилейное, Сахарное, Любятово, иное не дорогое)</t>
  </si>
  <si>
    <t>Карамель</t>
  </si>
  <si>
    <t>можно взять конфеты глазированные как в АРМ мониторинге</t>
  </si>
  <si>
    <t>Чай черный байховый</t>
  </si>
  <si>
    <t xml:space="preserve">в пересчете на кг </t>
  </si>
  <si>
    <t>Перец черный (горошек)</t>
  </si>
  <si>
    <t>в пересчете на 1 кг</t>
  </si>
  <si>
    <t>преимущественно весовая</t>
  </si>
  <si>
    <t>Хлеб из ржаной муки и из смеси муки ржаной и пшеничной</t>
  </si>
  <si>
    <t>Хлеб и булочные изделия из пшеничной муки 1 и 2 сортов, кг</t>
  </si>
  <si>
    <t>Рис шлифованный</t>
  </si>
  <si>
    <t>Пшено</t>
  </si>
  <si>
    <t>преимущественно весовое</t>
  </si>
  <si>
    <t xml:space="preserve">Горох </t>
  </si>
  <si>
    <t xml:space="preserve">Вермишель </t>
  </si>
  <si>
    <t>Макаронные изделия</t>
  </si>
  <si>
    <t>В мониторинг следует включать одни и те же наиболее востребованные продукты питания. При отсутствии наблюдаемого товара необходимо его заменить на аналогичный в ценовой категории товар.</t>
  </si>
  <si>
    <t>Томаты</t>
  </si>
  <si>
    <t>низкой ценовой категории</t>
  </si>
  <si>
    <t>Рыба мороженая разделанная</t>
  </si>
  <si>
    <t>Гречка</t>
  </si>
  <si>
    <t>Свекла</t>
  </si>
  <si>
    <t>в наблюдении учитывать только масло сливочное, в случае фиксирования цены за пачку в обязательном порядке пересчитать на 1 кг</t>
  </si>
  <si>
    <t>Магазин "На районе"</t>
  </si>
  <si>
    <t>повышение цены в сравнении с предыдущим периодом</t>
  </si>
  <si>
    <t>Магазин "Новый"</t>
  </si>
  <si>
    <t>Ед. изм.</t>
  </si>
  <si>
    <t>снижение цены в сранении с предыдущим периодом</t>
  </si>
  <si>
    <t>Средняя социальная цена</t>
  </si>
  <si>
    <t>Огурцы свежие</t>
  </si>
  <si>
    <t>Магазин "Шестерочка"</t>
  </si>
  <si>
    <t>НЫШ</t>
  </si>
  <si>
    <t>НОГЛИКИ</t>
  </si>
  <si>
    <t>Магазин "Удача"</t>
  </si>
  <si>
    <t>Магазин "Колосок"</t>
  </si>
  <si>
    <t>Социальные магазины</t>
  </si>
  <si>
    <t xml:space="preserve">ВАЛ </t>
  </si>
  <si>
    <t>Магазин "Вероника"</t>
  </si>
  <si>
    <t>Магазин "Продукты-1"</t>
  </si>
  <si>
    <t>Средняя розничная цена в пгт. Ноглики</t>
  </si>
  <si>
    <r>
      <t>Еженедельный  мониторинг цен на фиксированный набор товаров первой необходимости (рублей) на</t>
    </r>
    <r>
      <rPr>
        <b/>
        <sz val="14"/>
        <rFont val="Times New Roman"/>
        <family val="1"/>
        <charset val="204"/>
      </rPr>
      <t xml:space="preserve"> 26.02.2025 г</t>
    </r>
  </si>
  <si>
    <t>Средняя розничная цена в с. Ныш</t>
  </si>
  <si>
    <t>Средняя розничная цена в с. Вал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</si>
</sst>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03">
    <xf numFmtId="0" fontId="0" fillId="0" borderId="0" xfId="0"/>
    <xf numFmtId="0" fontId="13" fillId="0" borderId="0" xfId="0" applyFont="1" applyFill="1"/>
    <xf numFmtId="0" fontId="0" fillId="0" borderId="0" xfId="0" applyFont="1" applyFill="1"/>
    <xf numFmtId="0" fontId="17" fillId="0" borderId="1" xfId="0" applyFont="1" applyFill="1" applyBorder="1"/>
    <xf numFmtId="0" fontId="17" fillId="0" borderId="0" xfId="0" applyFont="1" applyFill="1"/>
    <xf numFmtId="0" fontId="18" fillId="0" borderId="0" xfId="0" applyFont="1" applyFill="1"/>
    <xf numFmtId="2" fontId="2" fillId="0" borderId="1" xfId="1" applyNumberFormat="1" applyFont="1" applyFill="1" applyBorder="1" applyAlignment="1">
      <alignment horizontal="center" vertical="center" wrapText="1"/>
    </xf>
    <xf numFmtId="0" fontId="17" fillId="0" borderId="0" xfId="0" applyFont="1" applyFill="1" applyBorder="1"/>
    <xf numFmtId="0" fontId="17" fillId="0" borderId="2" xfId="0" applyFont="1" applyFill="1" applyBorder="1"/>
    <xf numFmtId="2" fontId="14" fillId="0" borderId="0" xfId="0" applyNumberFormat="1" applyFont="1" applyFill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0" fontId="2" fillId="0" borderId="0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2" fontId="2" fillId="0" borderId="9" xfId="1" applyNumberFormat="1" applyFont="1" applyFill="1" applyBorder="1" applyAlignment="1">
      <alignment horizontal="center" vertical="center" wrapText="1"/>
    </xf>
    <xf numFmtId="2" fontId="2" fillId="2" borderId="8" xfId="1" applyNumberFormat="1" applyFont="1" applyFill="1" applyBorder="1" applyAlignment="1">
      <alignment horizontal="center" vertical="center" wrapText="1"/>
    </xf>
    <xf numFmtId="2" fontId="2" fillId="0" borderId="8" xfId="1" applyNumberFormat="1" applyFont="1" applyFill="1" applyBorder="1" applyAlignment="1">
      <alignment horizontal="center" vertical="center" wrapText="1"/>
    </xf>
    <xf numFmtId="2" fontId="3" fillId="2" borderId="8" xfId="1" applyNumberFormat="1" applyFont="1" applyFill="1" applyBorder="1" applyAlignment="1">
      <alignment horizontal="center" vertical="center" wrapText="1"/>
    </xf>
    <xf numFmtId="2" fontId="2" fillId="0" borderId="10" xfId="1" applyNumberFormat="1" applyFont="1" applyFill="1" applyBorder="1" applyAlignment="1">
      <alignment horizontal="center" vertical="center" wrapText="1"/>
    </xf>
    <xf numFmtId="2" fontId="2" fillId="0" borderId="11" xfId="1" applyNumberFormat="1" applyFont="1" applyFill="1" applyBorder="1" applyAlignment="1">
      <alignment horizontal="center" vertical="center" wrapText="1"/>
    </xf>
    <xf numFmtId="2" fontId="2" fillId="0" borderId="12" xfId="1" applyNumberFormat="1" applyFont="1" applyFill="1" applyBorder="1" applyAlignment="1">
      <alignment horizontal="center" vertical="center" wrapText="1"/>
    </xf>
    <xf numFmtId="2" fontId="2" fillId="3" borderId="8" xfId="1" applyNumberFormat="1" applyFont="1" applyFill="1" applyBorder="1" applyAlignment="1">
      <alignment horizontal="center" vertical="center" wrapText="1"/>
    </xf>
    <xf numFmtId="2" fontId="2" fillId="2" borderId="10" xfId="1" applyNumberFormat="1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2" fontId="7" fillId="0" borderId="10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2" fontId="2" fillId="0" borderId="4" xfId="1" applyNumberFormat="1" applyFont="1" applyFill="1" applyBorder="1" applyAlignment="1">
      <alignment horizontal="center" vertical="center" wrapText="1"/>
    </xf>
    <xf numFmtId="2" fontId="2" fillId="0" borderId="21" xfId="1" applyNumberFormat="1" applyFont="1" applyFill="1" applyBorder="1" applyAlignment="1">
      <alignment horizontal="center" vertical="center" wrapText="1"/>
    </xf>
    <xf numFmtId="2" fontId="2" fillId="3" borderId="22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2" fontId="7" fillId="0" borderId="22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5" fillId="0" borderId="14" xfId="1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horizontal="center" vertical="center" wrapText="1"/>
    </xf>
    <xf numFmtId="0" fontId="16" fillId="0" borderId="14" xfId="1" applyFont="1" applyFill="1" applyBorder="1" applyAlignment="1">
      <alignment horizontal="center" vertical="center" wrapText="1"/>
    </xf>
    <xf numFmtId="0" fontId="16" fillId="0" borderId="15" xfId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0" fillId="0" borderId="25" xfId="0" applyFill="1" applyBorder="1" applyAlignment="1">
      <alignment vertical="center" wrapText="1"/>
    </xf>
    <xf numFmtId="0" fontId="0" fillId="0" borderId="26" xfId="0" applyFill="1" applyBorder="1" applyAlignment="1">
      <alignment vertical="center" wrapText="1"/>
    </xf>
    <xf numFmtId="0" fontId="3" fillId="0" borderId="27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49" fontId="7" fillId="0" borderId="28" xfId="2" applyNumberFormat="1" applyFont="1" applyFill="1" applyBorder="1" applyAlignment="1">
      <alignment horizontal="left" vertical="center" wrapText="1"/>
    </xf>
    <xf numFmtId="49" fontId="7" fillId="0" borderId="29" xfId="2" applyNumberFormat="1" applyFont="1" applyFill="1" applyBorder="1" applyAlignment="1">
      <alignment horizontal="left" vertical="center" wrapText="1"/>
    </xf>
    <xf numFmtId="49" fontId="7" fillId="0" borderId="29" xfId="2" applyNumberFormat="1" applyFont="1" applyFill="1" applyBorder="1" applyAlignment="1">
      <alignment horizontal="left" vertical="top" wrapText="1"/>
    </xf>
    <xf numFmtId="49" fontId="7" fillId="0" borderId="30" xfId="2" applyNumberFormat="1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19" fillId="4" borderId="13" xfId="1" applyFont="1" applyFill="1" applyBorder="1" applyAlignment="1">
      <alignment horizontal="center" vertical="center" wrapText="1"/>
    </xf>
    <xf numFmtId="0" fontId="19" fillId="4" borderId="14" xfId="1" applyFont="1" applyFill="1" applyBorder="1" applyAlignment="1">
      <alignment horizontal="center" vertical="center" wrapText="1"/>
    </xf>
    <xf numFmtId="0" fontId="19" fillId="4" borderId="15" xfId="1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22" fillId="5" borderId="15" xfId="0" applyFont="1" applyFill="1" applyBorder="1" applyAlignment="1">
      <alignment horizontal="center" vertical="center" wrapText="1"/>
    </xf>
    <xf numFmtId="0" fontId="22" fillId="6" borderId="13" xfId="0" applyFont="1" applyFill="1" applyBorder="1" applyAlignment="1">
      <alignment horizontal="center" vertical="center"/>
    </xf>
    <xf numFmtId="0" fontId="22" fillId="6" borderId="14" xfId="0" applyFont="1" applyFill="1" applyBorder="1" applyAlignment="1">
      <alignment horizontal="center" vertical="center"/>
    </xf>
    <xf numFmtId="0" fontId="22" fillId="6" borderId="15" xfId="0" applyFont="1" applyFill="1" applyBorder="1" applyAlignment="1">
      <alignment horizontal="center" vertical="center"/>
    </xf>
    <xf numFmtId="0" fontId="15" fillId="0" borderId="31" xfId="1" applyFont="1" applyFill="1" applyBorder="1" applyAlignment="1">
      <alignment horizontal="center" vertical="center" wrapText="1"/>
    </xf>
    <xf numFmtId="0" fontId="2" fillId="0" borderId="32" xfId="1" applyFont="1" applyFill="1" applyBorder="1" applyAlignment="1">
      <alignment horizontal="center" vertical="center" wrapText="1"/>
    </xf>
    <xf numFmtId="164" fontId="2" fillId="0" borderId="22" xfId="1" applyNumberFormat="1" applyFont="1" applyFill="1" applyBorder="1" applyAlignment="1">
      <alignment horizontal="center" vertical="center" wrapText="1"/>
    </xf>
    <xf numFmtId="0" fontId="15" fillId="0" borderId="33" xfId="1" applyFont="1" applyFill="1" applyBorder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CC00"/>
      <color rgb="FFFF9966"/>
      <color rgb="FFFFFF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1"/>
  <sheetViews>
    <sheetView tabSelected="1" topLeftCell="B1" zoomScale="80" zoomScaleNormal="80" workbookViewId="0">
      <pane xSplit="1" topLeftCell="C1" activePane="topRight" state="frozen"/>
      <selection activeCell="B1" sqref="B1"/>
      <selection pane="topRight" activeCell="L12" sqref="L12"/>
    </sheetView>
  </sheetViews>
  <sheetFormatPr defaultColWidth="9.140625" defaultRowHeight="18.75" x14ac:dyDescent="0.25"/>
  <cols>
    <col min="1" max="1" width="7.28515625" style="2" customWidth="1"/>
    <col min="2" max="2" width="49.7109375" style="2" customWidth="1"/>
    <col min="3" max="3" width="9.28515625" style="2" customWidth="1"/>
    <col min="4" max="4" width="32" style="2" hidden="1" customWidth="1"/>
    <col min="5" max="7" width="17" style="1" customWidth="1"/>
    <col min="8" max="8" width="16.85546875" style="2" customWidth="1"/>
    <col min="9" max="9" width="17.28515625" style="2" customWidth="1"/>
    <col min="10" max="12" width="16.85546875" style="2" customWidth="1"/>
    <col min="13" max="13" width="12.28515625" style="11" customWidth="1"/>
    <col min="14" max="14" width="13.5703125" style="11" customWidth="1"/>
    <col min="15" max="15" width="16.85546875" style="11" customWidth="1"/>
    <col min="16" max="17" width="14.140625" style="17" customWidth="1"/>
    <col min="18" max="18" width="16.5703125" style="17" customWidth="1"/>
    <col min="19" max="16384" width="9.140625" style="2"/>
  </cols>
  <sheetData>
    <row r="1" spans="1:18" ht="18.75" customHeight="1" x14ac:dyDescent="0.25">
      <c r="A1" s="19" t="s">
        <v>83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8" ht="18.75" customHeight="1" x14ac:dyDescent="0.25">
      <c r="A2" s="19" t="s">
        <v>15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8" ht="18.75" customHeight="1" thickBot="1" x14ac:dyDescent="0.3">
      <c r="A3" s="20"/>
      <c r="B3" s="73"/>
      <c r="C3" s="73"/>
      <c r="D3" s="20"/>
      <c r="E3" s="73"/>
      <c r="F3" s="73"/>
      <c r="G3" s="73"/>
      <c r="H3" s="73"/>
      <c r="I3" s="73"/>
      <c r="J3" s="73"/>
      <c r="K3" s="73"/>
      <c r="L3" s="73"/>
    </row>
    <row r="4" spans="1:18" ht="28.9" customHeight="1" thickBot="1" x14ac:dyDescent="0.3">
      <c r="A4" s="70" t="s">
        <v>0</v>
      </c>
      <c r="B4" s="74" t="s">
        <v>1</v>
      </c>
      <c r="C4" s="74" t="s">
        <v>69</v>
      </c>
      <c r="D4" s="77" t="s">
        <v>19</v>
      </c>
      <c r="E4" s="90" t="s">
        <v>75</v>
      </c>
      <c r="F4" s="91"/>
      <c r="G4" s="91"/>
      <c r="H4" s="91"/>
      <c r="I4" s="91"/>
      <c r="J4" s="91"/>
      <c r="K4" s="91"/>
      <c r="L4" s="92"/>
      <c r="M4" s="93" t="s">
        <v>74</v>
      </c>
      <c r="N4" s="94"/>
      <c r="O4" s="95"/>
      <c r="P4" s="96" t="s">
        <v>79</v>
      </c>
      <c r="Q4" s="97"/>
      <c r="R4" s="98"/>
    </row>
    <row r="5" spans="1:18" ht="40.5" customHeight="1" thickBot="1" x14ac:dyDescent="0.3">
      <c r="A5" s="27"/>
      <c r="B5" s="75"/>
      <c r="C5" s="75"/>
      <c r="D5" s="71"/>
      <c r="E5" s="100" t="s">
        <v>78</v>
      </c>
      <c r="F5" s="50"/>
      <c r="G5" s="50"/>
      <c r="H5" s="51"/>
      <c r="I5" s="52" t="s">
        <v>14</v>
      </c>
      <c r="J5" s="53"/>
      <c r="K5" s="53"/>
      <c r="L5" s="53"/>
      <c r="M5" s="53"/>
      <c r="N5" s="53"/>
      <c r="O5" s="53"/>
      <c r="P5" s="53"/>
      <c r="Q5" s="53"/>
      <c r="R5" s="54"/>
    </row>
    <row r="6" spans="1:18" ht="54.75" customHeight="1" thickBot="1" x14ac:dyDescent="0.3">
      <c r="A6" s="28"/>
      <c r="B6" s="76"/>
      <c r="C6" s="76"/>
      <c r="D6" s="72"/>
      <c r="E6" s="102" t="s">
        <v>66</v>
      </c>
      <c r="F6" s="64" t="s">
        <v>68</v>
      </c>
      <c r="G6" s="64" t="s">
        <v>73</v>
      </c>
      <c r="H6" s="65" t="s">
        <v>71</v>
      </c>
      <c r="I6" s="99" t="s">
        <v>17</v>
      </c>
      <c r="J6" s="66" t="s">
        <v>18</v>
      </c>
      <c r="K6" s="64" t="s">
        <v>16</v>
      </c>
      <c r="L6" s="67" t="s">
        <v>82</v>
      </c>
      <c r="M6" s="68" t="s">
        <v>76</v>
      </c>
      <c r="N6" s="69" t="s">
        <v>77</v>
      </c>
      <c r="O6" s="67" t="s">
        <v>84</v>
      </c>
      <c r="P6" s="68" t="s">
        <v>80</v>
      </c>
      <c r="Q6" s="69" t="s">
        <v>81</v>
      </c>
      <c r="R6" s="67" t="s">
        <v>85</v>
      </c>
    </row>
    <row r="7" spans="1:18" ht="24.95" customHeight="1" x14ac:dyDescent="0.25">
      <c r="A7" s="78">
        <v>1</v>
      </c>
      <c r="B7" s="79" t="s">
        <v>20</v>
      </c>
      <c r="C7" s="87" t="s">
        <v>2</v>
      </c>
      <c r="D7" s="83" t="s">
        <v>21</v>
      </c>
      <c r="E7" s="101">
        <v>0</v>
      </c>
      <c r="F7" s="55">
        <v>0</v>
      </c>
      <c r="G7" s="55">
        <v>0</v>
      </c>
      <c r="H7" s="56">
        <f>E7+F7+G7/3</f>
        <v>0</v>
      </c>
      <c r="I7" s="57">
        <v>687</v>
      </c>
      <c r="J7" s="58">
        <v>0</v>
      </c>
      <c r="K7" s="55">
        <v>0</v>
      </c>
      <c r="L7" s="56">
        <f>(I7+J7+K7)/1</f>
        <v>687</v>
      </c>
      <c r="M7" s="59">
        <v>0</v>
      </c>
      <c r="N7" s="60">
        <v>0</v>
      </c>
      <c r="O7" s="61">
        <v>0</v>
      </c>
      <c r="P7" s="62">
        <v>0</v>
      </c>
      <c r="Q7" s="63">
        <v>0</v>
      </c>
      <c r="R7" s="61">
        <v>0</v>
      </c>
    </row>
    <row r="8" spans="1:18" ht="24.95" customHeight="1" x14ac:dyDescent="0.25">
      <c r="A8" s="78">
        <v>2</v>
      </c>
      <c r="B8" s="80" t="s">
        <v>22</v>
      </c>
      <c r="C8" s="88" t="s">
        <v>2</v>
      </c>
      <c r="D8" s="83"/>
      <c r="E8" s="30">
        <v>846</v>
      </c>
      <c r="F8" s="6">
        <v>840</v>
      </c>
      <c r="G8" s="6">
        <v>660</v>
      </c>
      <c r="H8" s="29">
        <f>(E8+F8+G8)/3</f>
        <v>782</v>
      </c>
      <c r="I8" s="36">
        <v>672</v>
      </c>
      <c r="J8" s="21">
        <v>1010</v>
      </c>
      <c r="K8" s="15">
        <v>861</v>
      </c>
      <c r="L8" s="29">
        <f>(I8+J8+K8)/3</f>
        <v>847.66666666666663</v>
      </c>
      <c r="M8" s="38">
        <v>0</v>
      </c>
      <c r="N8" s="12">
        <v>0</v>
      </c>
      <c r="O8" s="39">
        <f>SUM(M8+N8)/2</f>
        <v>0</v>
      </c>
      <c r="P8" s="45">
        <v>890</v>
      </c>
      <c r="Q8" s="13">
        <v>830</v>
      </c>
      <c r="R8" s="46">
        <f>SUM(P8+Q8)/2</f>
        <v>860</v>
      </c>
    </row>
    <row r="9" spans="1:18" ht="24.95" customHeight="1" x14ac:dyDescent="0.25">
      <c r="A9" s="78">
        <v>3</v>
      </c>
      <c r="B9" s="80" t="s">
        <v>23</v>
      </c>
      <c r="C9" s="88" t="s">
        <v>2</v>
      </c>
      <c r="D9" s="83"/>
      <c r="E9" s="31">
        <v>0</v>
      </c>
      <c r="F9" s="6">
        <v>292</v>
      </c>
      <c r="G9" s="6">
        <v>312</v>
      </c>
      <c r="H9" s="29">
        <f>(E9+F9+G9)/2</f>
        <v>302</v>
      </c>
      <c r="I9" s="31">
        <v>314</v>
      </c>
      <c r="J9" s="22">
        <v>364</v>
      </c>
      <c r="K9" s="6">
        <v>422</v>
      </c>
      <c r="L9" s="29">
        <f t="shared" ref="L9:L11" si="0">(I9+J9+K9)/3</f>
        <v>366.66666666666669</v>
      </c>
      <c r="M9" s="38">
        <v>425</v>
      </c>
      <c r="N9" s="12">
        <v>470</v>
      </c>
      <c r="O9" s="39">
        <f t="shared" ref="O9:O46" si="1">SUM(M9+N9)/2</f>
        <v>447.5</v>
      </c>
      <c r="P9" s="45">
        <v>250</v>
      </c>
      <c r="Q9" s="13">
        <v>420</v>
      </c>
      <c r="R9" s="46">
        <f t="shared" ref="R9:R11" si="2">SUM(P9+Q9)/2</f>
        <v>335</v>
      </c>
    </row>
    <row r="10" spans="1:18" ht="24.95" customHeight="1" x14ac:dyDescent="0.25">
      <c r="A10" s="78">
        <v>4</v>
      </c>
      <c r="B10" s="80" t="s">
        <v>24</v>
      </c>
      <c r="C10" s="88" t="s">
        <v>2</v>
      </c>
      <c r="D10" s="83"/>
      <c r="E10" s="31">
        <v>485</v>
      </c>
      <c r="F10" s="6">
        <v>414</v>
      </c>
      <c r="G10" s="6">
        <v>456</v>
      </c>
      <c r="H10" s="29">
        <f t="shared" ref="H9:H13" si="3">(E10+F10+G10)/3</f>
        <v>451.66666666666669</v>
      </c>
      <c r="I10" s="30">
        <v>662</v>
      </c>
      <c r="J10" s="22">
        <v>451</v>
      </c>
      <c r="K10" s="6">
        <v>450</v>
      </c>
      <c r="L10" s="29">
        <f t="shared" si="0"/>
        <v>521</v>
      </c>
      <c r="M10" s="40">
        <v>490</v>
      </c>
      <c r="N10" s="12">
        <v>0</v>
      </c>
      <c r="O10" s="39">
        <f>SUM(M10+N10)/1</f>
        <v>490</v>
      </c>
      <c r="P10" s="45">
        <v>560</v>
      </c>
      <c r="Q10" s="13">
        <v>530</v>
      </c>
      <c r="R10" s="46">
        <f t="shared" si="2"/>
        <v>545</v>
      </c>
    </row>
    <row r="11" spans="1:18" ht="24.95" customHeight="1" x14ac:dyDescent="0.25">
      <c r="A11" s="78">
        <v>5</v>
      </c>
      <c r="B11" s="80" t="s">
        <v>25</v>
      </c>
      <c r="C11" s="88" t="s">
        <v>2</v>
      </c>
      <c r="D11" s="83"/>
      <c r="E11" s="31">
        <v>283</v>
      </c>
      <c r="F11" s="6">
        <v>324</v>
      </c>
      <c r="G11" s="6">
        <v>316</v>
      </c>
      <c r="H11" s="29">
        <f t="shared" si="3"/>
        <v>307.66666666666669</v>
      </c>
      <c r="I11" s="36">
        <v>342</v>
      </c>
      <c r="J11" s="6">
        <v>350</v>
      </c>
      <c r="K11" s="6">
        <v>290</v>
      </c>
      <c r="L11" s="29">
        <f t="shared" si="0"/>
        <v>327.33333333333331</v>
      </c>
      <c r="M11" s="38">
        <v>375</v>
      </c>
      <c r="N11" s="12">
        <v>405</v>
      </c>
      <c r="O11" s="39">
        <f t="shared" si="1"/>
        <v>390</v>
      </c>
      <c r="P11" s="45">
        <v>420</v>
      </c>
      <c r="Q11" s="13">
        <v>355</v>
      </c>
      <c r="R11" s="46">
        <f t="shared" si="2"/>
        <v>387.5</v>
      </c>
    </row>
    <row r="12" spans="1:18" ht="24.95" customHeight="1" x14ac:dyDescent="0.25">
      <c r="A12" s="78">
        <v>6</v>
      </c>
      <c r="B12" s="81" t="s">
        <v>26</v>
      </c>
      <c r="C12" s="88" t="s">
        <v>2</v>
      </c>
      <c r="D12" s="84" t="s">
        <v>27</v>
      </c>
      <c r="E12" s="31">
        <v>846.5</v>
      </c>
      <c r="F12" s="6">
        <v>880</v>
      </c>
      <c r="G12" s="6">
        <v>470</v>
      </c>
      <c r="H12" s="29">
        <f t="shared" si="3"/>
        <v>732.16666666666663</v>
      </c>
      <c r="I12" s="31">
        <v>753</v>
      </c>
      <c r="J12" s="6">
        <v>1117</v>
      </c>
      <c r="K12" s="6">
        <v>0</v>
      </c>
      <c r="L12" s="29">
        <f>(I12+J12+K12)/2</f>
        <v>935</v>
      </c>
      <c r="M12" s="38">
        <v>0</v>
      </c>
      <c r="N12" s="12">
        <v>0</v>
      </c>
      <c r="O12" s="39">
        <v>0</v>
      </c>
      <c r="P12" s="45">
        <v>0</v>
      </c>
      <c r="Q12" s="13">
        <v>1350</v>
      </c>
      <c r="R12" s="46">
        <f>SUM(P12+Q12)/1</f>
        <v>1350</v>
      </c>
    </row>
    <row r="13" spans="1:18" ht="36.75" customHeight="1" x14ac:dyDescent="0.25">
      <c r="A13" s="78">
        <v>7</v>
      </c>
      <c r="B13" s="81" t="s">
        <v>3</v>
      </c>
      <c r="C13" s="88" t="s">
        <v>2</v>
      </c>
      <c r="D13" s="84" t="s">
        <v>28</v>
      </c>
      <c r="E13" s="31">
        <v>69</v>
      </c>
      <c r="F13" s="6">
        <v>72</v>
      </c>
      <c r="G13" s="16">
        <v>69</v>
      </c>
      <c r="H13" s="29">
        <f t="shared" si="3"/>
        <v>70</v>
      </c>
      <c r="I13" s="31">
        <v>60</v>
      </c>
      <c r="J13" s="6">
        <v>80</v>
      </c>
      <c r="K13" s="6">
        <v>75</v>
      </c>
      <c r="L13" s="29">
        <f t="shared" ref="L9:L39" si="4">(I13+J13+K13)/3</f>
        <v>71.666666666666671</v>
      </c>
      <c r="M13" s="38">
        <v>0</v>
      </c>
      <c r="N13" s="23">
        <v>0</v>
      </c>
      <c r="O13" s="39">
        <f>SUM(M13+N13)/1</f>
        <v>0</v>
      </c>
      <c r="P13" s="45">
        <v>0</v>
      </c>
      <c r="Q13" s="13">
        <v>0</v>
      </c>
      <c r="R13" s="46">
        <f t="shared" ref="R13:R15" si="5">SUM(P13+Q13)/1</f>
        <v>0</v>
      </c>
    </row>
    <row r="14" spans="1:18" ht="24.95" customHeight="1" x14ac:dyDescent="0.25">
      <c r="A14" s="78">
        <v>8</v>
      </c>
      <c r="B14" s="81" t="s">
        <v>62</v>
      </c>
      <c r="C14" s="88" t="s">
        <v>2</v>
      </c>
      <c r="D14" s="84"/>
      <c r="E14" s="31">
        <v>191</v>
      </c>
      <c r="F14" s="6">
        <v>185</v>
      </c>
      <c r="G14" s="6">
        <v>0</v>
      </c>
      <c r="H14" s="29">
        <f>(E14+F14+G14)/2</f>
        <v>188</v>
      </c>
      <c r="I14" s="31">
        <v>427</v>
      </c>
      <c r="J14" s="6">
        <v>0</v>
      </c>
      <c r="K14" s="6">
        <v>0</v>
      </c>
      <c r="L14" s="29">
        <f>(I14+J14+K14)/1</f>
        <v>427</v>
      </c>
      <c r="M14" s="38">
        <v>0</v>
      </c>
      <c r="N14" s="13">
        <v>0</v>
      </c>
      <c r="O14" s="39">
        <f t="shared" si="1"/>
        <v>0</v>
      </c>
      <c r="P14" s="45">
        <v>0</v>
      </c>
      <c r="Q14" s="13">
        <v>0</v>
      </c>
      <c r="R14" s="46">
        <f t="shared" si="5"/>
        <v>0</v>
      </c>
    </row>
    <row r="15" spans="1:18" ht="24.95" customHeight="1" x14ac:dyDescent="0.25">
      <c r="A15" s="78">
        <v>9</v>
      </c>
      <c r="B15" s="81" t="s">
        <v>29</v>
      </c>
      <c r="C15" s="88" t="s">
        <v>2</v>
      </c>
      <c r="D15" s="83"/>
      <c r="E15" s="31">
        <v>531.76</v>
      </c>
      <c r="F15" s="15">
        <v>505</v>
      </c>
      <c r="G15" s="6">
        <v>456</v>
      </c>
      <c r="H15" s="29">
        <f t="shared" ref="H15:H30" si="6">(E15+F15+G15)/3</f>
        <v>497.58666666666664</v>
      </c>
      <c r="I15" s="31">
        <v>347</v>
      </c>
      <c r="J15" s="6">
        <v>639</v>
      </c>
      <c r="K15" s="6">
        <v>400</v>
      </c>
      <c r="L15" s="29">
        <f t="shared" si="4"/>
        <v>462</v>
      </c>
      <c r="M15" s="38">
        <v>640</v>
      </c>
      <c r="N15" s="13">
        <v>495</v>
      </c>
      <c r="O15" s="39">
        <f t="shared" si="1"/>
        <v>567.5</v>
      </c>
      <c r="P15" s="45">
        <v>0</v>
      </c>
      <c r="Q15" s="13">
        <v>640</v>
      </c>
      <c r="R15" s="46">
        <f t="shared" si="5"/>
        <v>640</v>
      </c>
    </row>
    <row r="16" spans="1:18" ht="24" customHeight="1" x14ac:dyDescent="0.25">
      <c r="A16" s="78">
        <v>10</v>
      </c>
      <c r="B16" s="81" t="s">
        <v>30</v>
      </c>
      <c r="C16" s="88" t="s">
        <v>2</v>
      </c>
      <c r="D16" s="85" t="s">
        <v>65</v>
      </c>
      <c r="E16" s="31">
        <v>776.65</v>
      </c>
      <c r="F16" s="6">
        <v>493.6</v>
      </c>
      <c r="G16" s="6">
        <v>1725</v>
      </c>
      <c r="H16" s="29">
        <f t="shared" si="6"/>
        <v>998.41666666666663</v>
      </c>
      <c r="I16" s="31">
        <v>1540</v>
      </c>
      <c r="J16" s="6">
        <v>1120</v>
      </c>
      <c r="K16" s="6">
        <v>1035</v>
      </c>
      <c r="L16" s="29">
        <f t="shared" si="4"/>
        <v>1231.6666666666667</v>
      </c>
      <c r="M16" s="38">
        <v>1260</v>
      </c>
      <c r="N16" s="13">
        <v>1333</v>
      </c>
      <c r="O16" s="39">
        <f t="shared" si="1"/>
        <v>1296.5</v>
      </c>
      <c r="P16" s="45">
        <v>1105</v>
      </c>
      <c r="Q16" s="13">
        <v>1305</v>
      </c>
      <c r="R16" s="46">
        <f>SUM(P16+Q16)/2</f>
        <v>1205</v>
      </c>
    </row>
    <row r="17" spans="1:18" ht="24.95" customHeight="1" x14ac:dyDescent="0.25">
      <c r="A17" s="78">
        <v>11</v>
      </c>
      <c r="B17" s="81" t="s">
        <v>31</v>
      </c>
      <c r="C17" s="88" t="s">
        <v>32</v>
      </c>
      <c r="D17" s="83" t="s">
        <v>33</v>
      </c>
      <c r="E17" s="31">
        <v>170.66</v>
      </c>
      <c r="F17" s="6">
        <v>186.83</v>
      </c>
      <c r="G17" s="6">
        <v>175</v>
      </c>
      <c r="H17" s="29">
        <f t="shared" si="6"/>
        <v>177.49666666666667</v>
      </c>
      <c r="I17" s="30">
        <v>196</v>
      </c>
      <c r="J17" s="6">
        <v>161</v>
      </c>
      <c r="K17" s="6">
        <v>175</v>
      </c>
      <c r="L17" s="29">
        <f t="shared" si="4"/>
        <v>177.33333333333334</v>
      </c>
      <c r="M17" s="38">
        <v>155</v>
      </c>
      <c r="N17" s="10">
        <v>220</v>
      </c>
      <c r="O17" s="39">
        <f t="shared" si="1"/>
        <v>187.5</v>
      </c>
      <c r="P17" s="45">
        <v>180</v>
      </c>
      <c r="Q17" s="13">
        <v>180</v>
      </c>
      <c r="R17" s="46">
        <f t="shared" ref="R17:R30" si="7">SUM(P17+Q17)/2</f>
        <v>180</v>
      </c>
    </row>
    <row r="18" spans="1:18" ht="24.95" customHeight="1" x14ac:dyDescent="0.25">
      <c r="A18" s="78">
        <v>12</v>
      </c>
      <c r="B18" s="81" t="s">
        <v>34</v>
      </c>
      <c r="C18" s="88" t="s">
        <v>2</v>
      </c>
      <c r="D18" s="83" t="s">
        <v>35</v>
      </c>
      <c r="E18" s="31">
        <v>320</v>
      </c>
      <c r="F18" s="6">
        <v>398</v>
      </c>
      <c r="G18" s="6">
        <v>278</v>
      </c>
      <c r="H18" s="29">
        <f t="shared" si="6"/>
        <v>332</v>
      </c>
      <c r="I18" s="31">
        <v>308</v>
      </c>
      <c r="J18" s="16">
        <v>385</v>
      </c>
      <c r="K18" s="6">
        <v>476</v>
      </c>
      <c r="L18" s="29">
        <f t="shared" si="4"/>
        <v>389.66666666666669</v>
      </c>
      <c r="M18" s="38">
        <v>750</v>
      </c>
      <c r="N18" s="12">
        <v>0</v>
      </c>
      <c r="O18" s="39">
        <f>SUM(M18+N18)/1</f>
        <v>750</v>
      </c>
      <c r="P18" s="45">
        <v>440</v>
      </c>
      <c r="Q18" s="13">
        <v>333</v>
      </c>
      <c r="R18" s="46">
        <f t="shared" si="7"/>
        <v>386.5</v>
      </c>
    </row>
    <row r="19" spans="1:18" ht="23.25" customHeight="1" x14ac:dyDescent="0.25">
      <c r="A19" s="78">
        <v>13</v>
      </c>
      <c r="B19" s="81" t="s">
        <v>36</v>
      </c>
      <c r="C19" s="88" t="s">
        <v>2</v>
      </c>
      <c r="D19" s="85" t="s">
        <v>37</v>
      </c>
      <c r="E19" s="31">
        <v>560</v>
      </c>
      <c r="F19" s="6">
        <v>393.48</v>
      </c>
      <c r="G19" s="6">
        <v>414</v>
      </c>
      <c r="H19" s="29">
        <f t="shared" si="6"/>
        <v>455.82666666666665</v>
      </c>
      <c r="I19" s="31">
        <v>556</v>
      </c>
      <c r="J19" s="15">
        <v>497.37</v>
      </c>
      <c r="K19" s="16">
        <v>518</v>
      </c>
      <c r="L19" s="29">
        <f t="shared" si="4"/>
        <v>523.79</v>
      </c>
      <c r="M19" s="41">
        <v>962</v>
      </c>
      <c r="N19" s="12">
        <v>640</v>
      </c>
      <c r="O19" s="39">
        <f t="shared" si="1"/>
        <v>801</v>
      </c>
      <c r="P19" s="45">
        <v>620</v>
      </c>
      <c r="Q19" s="13">
        <v>560</v>
      </c>
      <c r="R19" s="46">
        <f t="shared" si="7"/>
        <v>590</v>
      </c>
    </row>
    <row r="20" spans="1:18" ht="28.5" customHeight="1" x14ac:dyDescent="0.25">
      <c r="A20" s="78">
        <v>14</v>
      </c>
      <c r="B20" s="81" t="s">
        <v>38</v>
      </c>
      <c r="C20" s="88" t="s">
        <v>2</v>
      </c>
      <c r="D20" s="85" t="s">
        <v>37</v>
      </c>
      <c r="E20" s="30">
        <v>0</v>
      </c>
      <c r="F20" s="6">
        <v>587.5</v>
      </c>
      <c r="G20" s="6">
        <v>661</v>
      </c>
      <c r="H20" s="29">
        <f>(E20+F20+G20)/2</f>
        <v>624.25</v>
      </c>
      <c r="I20" s="36">
        <v>480</v>
      </c>
      <c r="J20" s="6">
        <v>468</v>
      </c>
      <c r="K20" s="15">
        <v>722.5</v>
      </c>
      <c r="L20" s="29">
        <f t="shared" si="4"/>
        <v>556.83333333333337</v>
      </c>
      <c r="M20" s="38">
        <v>0</v>
      </c>
      <c r="N20" s="12">
        <v>640</v>
      </c>
      <c r="O20" s="39">
        <f>SUM(M20+N20)/1</f>
        <v>640</v>
      </c>
      <c r="P20" s="45">
        <v>800</v>
      </c>
      <c r="Q20" s="23">
        <v>775</v>
      </c>
      <c r="R20" s="46">
        <f t="shared" si="7"/>
        <v>787.5</v>
      </c>
    </row>
    <row r="21" spans="1:18" ht="37.5" customHeight="1" x14ac:dyDescent="0.25">
      <c r="A21" s="78">
        <v>15</v>
      </c>
      <c r="B21" s="81" t="s">
        <v>39</v>
      </c>
      <c r="C21" s="88" t="s">
        <v>32</v>
      </c>
      <c r="D21" s="85" t="s">
        <v>37</v>
      </c>
      <c r="E21" s="31">
        <v>117</v>
      </c>
      <c r="F21" s="6">
        <v>123</v>
      </c>
      <c r="G21" s="6">
        <v>104</v>
      </c>
      <c r="H21" s="29">
        <f t="shared" si="6"/>
        <v>114.66666666666667</v>
      </c>
      <c r="I21" s="31">
        <v>116</v>
      </c>
      <c r="J21" s="6">
        <v>112</v>
      </c>
      <c r="K21" s="6">
        <v>127</v>
      </c>
      <c r="L21" s="29">
        <f t="shared" si="4"/>
        <v>118.33333333333333</v>
      </c>
      <c r="M21" s="38">
        <v>155</v>
      </c>
      <c r="N21" s="24">
        <v>115</v>
      </c>
      <c r="O21" s="39">
        <f t="shared" si="1"/>
        <v>135</v>
      </c>
      <c r="P21" s="45">
        <v>165</v>
      </c>
      <c r="Q21" s="13">
        <v>115</v>
      </c>
      <c r="R21" s="46">
        <f t="shared" si="7"/>
        <v>140</v>
      </c>
    </row>
    <row r="22" spans="1:18" ht="21.75" customHeight="1" x14ac:dyDescent="0.25">
      <c r="A22" s="78">
        <v>16</v>
      </c>
      <c r="B22" s="81" t="s">
        <v>40</v>
      </c>
      <c r="C22" s="88" t="s">
        <v>2</v>
      </c>
      <c r="D22" s="85"/>
      <c r="E22" s="31">
        <v>558</v>
      </c>
      <c r="F22" s="6">
        <v>719</v>
      </c>
      <c r="G22" s="6">
        <v>663</v>
      </c>
      <c r="H22" s="29">
        <f t="shared" si="6"/>
        <v>646.66666666666663</v>
      </c>
      <c r="I22" s="30">
        <v>667</v>
      </c>
      <c r="J22" s="6">
        <v>1058</v>
      </c>
      <c r="K22" s="16">
        <v>750</v>
      </c>
      <c r="L22" s="29">
        <f t="shared" si="4"/>
        <v>825</v>
      </c>
      <c r="M22" s="38">
        <v>950</v>
      </c>
      <c r="N22" s="12">
        <v>780</v>
      </c>
      <c r="O22" s="39">
        <f t="shared" si="1"/>
        <v>865</v>
      </c>
      <c r="P22" s="45">
        <v>990</v>
      </c>
      <c r="Q22" s="13">
        <v>850</v>
      </c>
      <c r="R22" s="46">
        <f t="shared" si="7"/>
        <v>920</v>
      </c>
    </row>
    <row r="23" spans="1:18" ht="24.95" customHeight="1" x14ac:dyDescent="0.25">
      <c r="A23" s="78">
        <v>17</v>
      </c>
      <c r="B23" s="81" t="s">
        <v>4</v>
      </c>
      <c r="C23" s="88" t="s">
        <v>5</v>
      </c>
      <c r="D23" s="85"/>
      <c r="E23" s="31">
        <v>156.5</v>
      </c>
      <c r="F23" s="6">
        <v>178</v>
      </c>
      <c r="G23" s="16">
        <v>150</v>
      </c>
      <c r="H23" s="29">
        <f t="shared" si="6"/>
        <v>161.5</v>
      </c>
      <c r="I23" s="31">
        <v>210</v>
      </c>
      <c r="J23" s="15">
        <v>165</v>
      </c>
      <c r="K23" s="15">
        <v>215</v>
      </c>
      <c r="L23" s="29">
        <f t="shared" si="4"/>
        <v>196.66666666666666</v>
      </c>
      <c r="M23" s="38">
        <v>200</v>
      </c>
      <c r="N23" s="25">
        <v>170</v>
      </c>
      <c r="O23" s="39">
        <f t="shared" si="1"/>
        <v>185</v>
      </c>
      <c r="P23" s="45">
        <v>200</v>
      </c>
      <c r="Q23" s="13">
        <v>160</v>
      </c>
      <c r="R23" s="46">
        <f t="shared" si="7"/>
        <v>180</v>
      </c>
    </row>
    <row r="24" spans="1:18" ht="24.95" customHeight="1" x14ac:dyDescent="0.25">
      <c r="A24" s="78">
        <v>18</v>
      </c>
      <c r="B24" s="81" t="s">
        <v>6</v>
      </c>
      <c r="C24" s="88" t="s">
        <v>2</v>
      </c>
      <c r="D24" s="85" t="s">
        <v>41</v>
      </c>
      <c r="E24" s="31">
        <v>94.4</v>
      </c>
      <c r="F24" s="16">
        <v>97</v>
      </c>
      <c r="G24" s="6">
        <v>99</v>
      </c>
      <c r="H24" s="29">
        <f t="shared" si="6"/>
        <v>96.8</v>
      </c>
      <c r="I24" s="31">
        <v>122</v>
      </c>
      <c r="J24" s="6">
        <v>110</v>
      </c>
      <c r="K24" s="6">
        <v>100</v>
      </c>
      <c r="L24" s="29">
        <f t="shared" si="4"/>
        <v>110.66666666666667</v>
      </c>
      <c r="M24" s="38">
        <v>118</v>
      </c>
      <c r="N24" s="13">
        <v>120</v>
      </c>
      <c r="O24" s="39">
        <f t="shared" si="1"/>
        <v>119</v>
      </c>
      <c r="P24" s="45">
        <v>120</v>
      </c>
      <c r="Q24" s="13">
        <v>120</v>
      </c>
      <c r="R24" s="46">
        <f t="shared" si="7"/>
        <v>120</v>
      </c>
    </row>
    <row r="25" spans="1:18" ht="24" customHeight="1" x14ac:dyDescent="0.25">
      <c r="A25" s="78">
        <v>19</v>
      </c>
      <c r="B25" s="81" t="s">
        <v>42</v>
      </c>
      <c r="C25" s="88" t="s">
        <v>2</v>
      </c>
      <c r="D25" s="85" t="s">
        <v>43</v>
      </c>
      <c r="E25" s="31">
        <v>288.31</v>
      </c>
      <c r="F25" s="6">
        <v>283</v>
      </c>
      <c r="G25" s="6">
        <v>276</v>
      </c>
      <c r="H25" s="29">
        <f t="shared" si="6"/>
        <v>282.43666666666667</v>
      </c>
      <c r="I25" s="31">
        <v>310</v>
      </c>
      <c r="J25" s="6">
        <v>333</v>
      </c>
      <c r="K25" s="6">
        <v>270</v>
      </c>
      <c r="L25" s="29">
        <f t="shared" si="4"/>
        <v>304.33333333333331</v>
      </c>
      <c r="M25" s="38">
        <v>270</v>
      </c>
      <c r="N25" s="23">
        <v>0</v>
      </c>
      <c r="O25" s="39">
        <f>SUM(M25+N25)/1</f>
        <v>270</v>
      </c>
      <c r="P25" s="45">
        <v>295</v>
      </c>
      <c r="Q25" s="13">
        <v>230</v>
      </c>
      <c r="R25" s="46">
        <f t="shared" si="7"/>
        <v>262.5</v>
      </c>
    </row>
    <row r="26" spans="1:18" ht="24" customHeight="1" x14ac:dyDescent="0.25">
      <c r="A26" s="78">
        <v>20</v>
      </c>
      <c r="B26" s="81" t="s">
        <v>44</v>
      </c>
      <c r="C26" s="88" t="s">
        <v>2</v>
      </c>
      <c r="D26" s="86" t="s">
        <v>45</v>
      </c>
      <c r="E26" s="31">
        <v>348.95</v>
      </c>
      <c r="F26" s="6">
        <v>365</v>
      </c>
      <c r="G26" s="6">
        <v>260</v>
      </c>
      <c r="H26" s="29">
        <f t="shared" si="6"/>
        <v>324.65000000000003</v>
      </c>
      <c r="I26" s="31">
        <v>450</v>
      </c>
      <c r="J26" s="6">
        <v>344</v>
      </c>
      <c r="K26" s="6">
        <v>300</v>
      </c>
      <c r="L26" s="29">
        <f t="shared" si="4"/>
        <v>364.66666666666669</v>
      </c>
      <c r="M26" s="38">
        <v>380</v>
      </c>
      <c r="N26" s="13">
        <v>300</v>
      </c>
      <c r="O26" s="39">
        <f t="shared" si="1"/>
        <v>340</v>
      </c>
      <c r="P26" s="45">
        <v>320</v>
      </c>
      <c r="Q26" s="13">
        <v>330</v>
      </c>
      <c r="R26" s="46">
        <f t="shared" si="7"/>
        <v>325</v>
      </c>
    </row>
    <row r="27" spans="1:18" ht="24.95" customHeight="1" x14ac:dyDescent="0.25">
      <c r="A27" s="78">
        <v>21</v>
      </c>
      <c r="B27" s="81" t="s">
        <v>46</v>
      </c>
      <c r="C27" s="88" t="s">
        <v>2</v>
      </c>
      <c r="D27" s="83" t="s">
        <v>47</v>
      </c>
      <c r="E27" s="31">
        <v>760</v>
      </c>
      <c r="F27" s="6">
        <v>350</v>
      </c>
      <c r="G27" s="6">
        <v>893</v>
      </c>
      <c r="H27" s="29">
        <f t="shared" si="6"/>
        <v>667.66666666666663</v>
      </c>
      <c r="I27" s="31">
        <v>1520</v>
      </c>
      <c r="J27" s="15">
        <v>666.66</v>
      </c>
      <c r="K27" s="6">
        <v>1320</v>
      </c>
      <c r="L27" s="29">
        <f t="shared" si="4"/>
        <v>1168.8866666666665</v>
      </c>
      <c r="M27" s="38">
        <v>1000</v>
      </c>
      <c r="N27" s="13">
        <v>740</v>
      </c>
      <c r="O27" s="39">
        <f t="shared" si="1"/>
        <v>870</v>
      </c>
      <c r="P27" s="45">
        <v>2400</v>
      </c>
      <c r="Q27" s="13">
        <v>900</v>
      </c>
      <c r="R27" s="46">
        <f t="shared" si="7"/>
        <v>1650</v>
      </c>
    </row>
    <row r="28" spans="1:18" ht="24.95" customHeight="1" x14ac:dyDescent="0.25">
      <c r="A28" s="78">
        <v>22</v>
      </c>
      <c r="B28" s="81" t="s">
        <v>7</v>
      </c>
      <c r="C28" s="88" t="s">
        <v>2</v>
      </c>
      <c r="D28" s="83"/>
      <c r="E28" s="31">
        <v>43.8</v>
      </c>
      <c r="F28" s="6">
        <v>52.75</v>
      </c>
      <c r="G28" s="15">
        <v>50</v>
      </c>
      <c r="H28" s="29">
        <f t="shared" si="6"/>
        <v>48.85</v>
      </c>
      <c r="I28" s="31">
        <v>46</v>
      </c>
      <c r="J28" s="15">
        <v>70</v>
      </c>
      <c r="K28" s="6">
        <v>40</v>
      </c>
      <c r="L28" s="29">
        <f t="shared" si="4"/>
        <v>52</v>
      </c>
      <c r="M28" s="38">
        <v>65</v>
      </c>
      <c r="N28" s="13">
        <v>55</v>
      </c>
      <c r="O28" s="39">
        <f t="shared" si="1"/>
        <v>60</v>
      </c>
      <c r="P28" s="45">
        <v>55</v>
      </c>
      <c r="Q28" s="13">
        <v>50</v>
      </c>
      <c r="R28" s="46">
        <f t="shared" si="7"/>
        <v>52.5</v>
      </c>
    </row>
    <row r="29" spans="1:18" ht="24.95" customHeight="1" x14ac:dyDescent="0.25">
      <c r="A29" s="78">
        <v>23</v>
      </c>
      <c r="B29" s="81" t="s">
        <v>48</v>
      </c>
      <c r="C29" s="88" t="s">
        <v>2</v>
      </c>
      <c r="D29" s="83" t="s">
        <v>49</v>
      </c>
      <c r="E29" s="31">
        <v>2000</v>
      </c>
      <c r="F29" s="6">
        <v>2050</v>
      </c>
      <c r="G29" s="6">
        <v>2307</v>
      </c>
      <c r="H29" s="29">
        <f t="shared" si="6"/>
        <v>2119</v>
      </c>
      <c r="I29" s="31">
        <v>2938.46</v>
      </c>
      <c r="J29" s="6">
        <v>2120</v>
      </c>
      <c r="K29" s="6">
        <v>3000</v>
      </c>
      <c r="L29" s="29">
        <f t="shared" si="4"/>
        <v>2686.1533333333332</v>
      </c>
      <c r="M29" s="38">
        <v>2100</v>
      </c>
      <c r="N29" s="13">
        <v>1000</v>
      </c>
      <c r="O29" s="39">
        <f t="shared" si="1"/>
        <v>1550</v>
      </c>
      <c r="P29" s="45">
        <v>5000</v>
      </c>
      <c r="Q29" s="13">
        <v>1400</v>
      </c>
      <c r="R29" s="46">
        <f t="shared" si="7"/>
        <v>3200</v>
      </c>
    </row>
    <row r="30" spans="1:18" ht="24.95" customHeight="1" x14ac:dyDescent="0.25">
      <c r="A30" s="78">
        <v>24</v>
      </c>
      <c r="B30" s="81" t="s">
        <v>8</v>
      </c>
      <c r="C30" s="88" t="s">
        <v>2</v>
      </c>
      <c r="D30" s="83" t="s">
        <v>50</v>
      </c>
      <c r="E30" s="31">
        <v>54.15</v>
      </c>
      <c r="F30" s="6">
        <v>55.9</v>
      </c>
      <c r="G30" s="6">
        <v>81</v>
      </c>
      <c r="H30" s="29">
        <f t="shared" si="6"/>
        <v>63.683333333333337</v>
      </c>
      <c r="I30" s="31">
        <v>60</v>
      </c>
      <c r="J30" s="6">
        <v>55</v>
      </c>
      <c r="K30" s="16">
        <v>59</v>
      </c>
      <c r="L30" s="29">
        <f t="shared" si="4"/>
        <v>58</v>
      </c>
      <c r="M30" s="40">
        <v>95</v>
      </c>
      <c r="N30" s="10">
        <v>75</v>
      </c>
      <c r="O30" s="39">
        <f t="shared" si="1"/>
        <v>85</v>
      </c>
      <c r="P30" s="45">
        <v>56</v>
      </c>
      <c r="Q30" s="13">
        <v>50</v>
      </c>
      <c r="R30" s="46">
        <f t="shared" si="7"/>
        <v>53</v>
      </c>
    </row>
    <row r="31" spans="1:18" ht="43.5" customHeight="1" x14ac:dyDescent="0.25">
      <c r="A31" s="78">
        <v>25</v>
      </c>
      <c r="B31" s="81" t="s">
        <v>51</v>
      </c>
      <c r="C31" s="88" t="s">
        <v>2</v>
      </c>
      <c r="D31" s="83"/>
      <c r="E31" s="31">
        <v>85</v>
      </c>
      <c r="F31" s="6">
        <v>0</v>
      </c>
      <c r="G31" s="6">
        <v>80</v>
      </c>
      <c r="H31" s="29">
        <f>(E31+F31+G31)/2</f>
        <v>82.5</v>
      </c>
      <c r="I31" s="31">
        <v>88</v>
      </c>
      <c r="J31" s="6">
        <v>94</v>
      </c>
      <c r="K31" s="6">
        <v>80</v>
      </c>
      <c r="L31" s="29">
        <f t="shared" si="4"/>
        <v>87.333333333333329</v>
      </c>
      <c r="M31" s="38">
        <v>108</v>
      </c>
      <c r="N31" s="13">
        <v>100</v>
      </c>
      <c r="O31" s="39">
        <f t="shared" si="1"/>
        <v>104</v>
      </c>
      <c r="P31" s="45">
        <v>0</v>
      </c>
      <c r="Q31" s="13">
        <v>140</v>
      </c>
      <c r="R31" s="46">
        <f>SUM(P31+Q31)/1</f>
        <v>140</v>
      </c>
    </row>
    <row r="32" spans="1:18" ht="44.25" customHeight="1" x14ac:dyDescent="0.25">
      <c r="A32" s="78">
        <v>26</v>
      </c>
      <c r="B32" s="81" t="s">
        <v>52</v>
      </c>
      <c r="C32" s="88" t="s">
        <v>2</v>
      </c>
      <c r="D32" s="83"/>
      <c r="E32" s="31">
        <v>76.66</v>
      </c>
      <c r="F32" s="6">
        <v>73.33</v>
      </c>
      <c r="G32" s="6">
        <v>74</v>
      </c>
      <c r="H32" s="29">
        <f t="shared" ref="H32:H46" si="8">(E32+F32+G32)/3</f>
        <v>74.663333333333341</v>
      </c>
      <c r="I32" s="31">
        <v>80</v>
      </c>
      <c r="J32" s="6">
        <v>86.66</v>
      </c>
      <c r="K32" s="6">
        <v>75</v>
      </c>
      <c r="L32" s="29">
        <f t="shared" si="4"/>
        <v>80.553333333333327</v>
      </c>
      <c r="M32" s="38">
        <v>0</v>
      </c>
      <c r="N32" s="13">
        <v>140</v>
      </c>
      <c r="O32" s="39">
        <f>SUM(M32+N32)/1</f>
        <v>140</v>
      </c>
      <c r="P32" s="45">
        <v>120</v>
      </c>
      <c r="Q32" s="13">
        <v>120</v>
      </c>
      <c r="R32" s="46">
        <f t="shared" ref="R17:R46" si="9">SUM(P32+Q32)/2</f>
        <v>120</v>
      </c>
    </row>
    <row r="33" spans="1:18" ht="24.95" customHeight="1" x14ac:dyDescent="0.25">
      <c r="A33" s="78">
        <v>27</v>
      </c>
      <c r="B33" s="81" t="s">
        <v>53</v>
      </c>
      <c r="C33" s="88" t="s">
        <v>2</v>
      </c>
      <c r="D33" s="83" t="s">
        <v>41</v>
      </c>
      <c r="E33" s="31">
        <v>103.6</v>
      </c>
      <c r="F33" s="6">
        <v>104.5</v>
      </c>
      <c r="G33" s="6">
        <v>107</v>
      </c>
      <c r="H33" s="29">
        <f t="shared" si="8"/>
        <v>105.03333333333335</v>
      </c>
      <c r="I33" s="31">
        <v>141</v>
      </c>
      <c r="J33" s="6">
        <v>119</v>
      </c>
      <c r="K33" s="16">
        <v>90</v>
      </c>
      <c r="L33" s="29">
        <f t="shared" si="4"/>
        <v>116.66666666666667</v>
      </c>
      <c r="M33" s="38">
        <v>145</v>
      </c>
      <c r="N33" s="12">
        <v>130</v>
      </c>
      <c r="O33" s="39">
        <f t="shared" si="1"/>
        <v>137.5</v>
      </c>
      <c r="P33" s="45">
        <v>150</v>
      </c>
      <c r="Q33" s="13">
        <v>125</v>
      </c>
      <c r="R33" s="46">
        <f t="shared" si="9"/>
        <v>137.5</v>
      </c>
    </row>
    <row r="34" spans="1:18" ht="24.95" customHeight="1" x14ac:dyDescent="0.25">
      <c r="A34" s="78">
        <v>28</v>
      </c>
      <c r="B34" s="81" t="s">
        <v>63</v>
      </c>
      <c r="C34" s="88" t="s">
        <v>2</v>
      </c>
      <c r="D34" s="83"/>
      <c r="E34" s="31">
        <v>70.25</v>
      </c>
      <c r="F34" s="6">
        <v>57.1</v>
      </c>
      <c r="G34" s="6">
        <v>71</v>
      </c>
      <c r="H34" s="29">
        <f t="shared" si="8"/>
        <v>66.11666666666666</v>
      </c>
      <c r="I34" s="31">
        <v>65</v>
      </c>
      <c r="J34" s="6">
        <v>72</v>
      </c>
      <c r="K34" s="16">
        <v>58</v>
      </c>
      <c r="L34" s="29">
        <f t="shared" si="4"/>
        <v>65</v>
      </c>
      <c r="M34" s="38">
        <v>85</v>
      </c>
      <c r="N34" s="12">
        <v>70</v>
      </c>
      <c r="O34" s="39">
        <f t="shared" si="1"/>
        <v>77.5</v>
      </c>
      <c r="P34" s="45">
        <v>120</v>
      </c>
      <c r="Q34" s="13">
        <v>65</v>
      </c>
      <c r="R34" s="46">
        <f t="shared" si="9"/>
        <v>92.5</v>
      </c>
    </row>
    <row r="35" spans="1:18" ht="24.95" customHeight="1" x14ac:dyDescent="0.25">
      <c r="A35" s="78">
        <v>29</v>
      </c>
      <c r="B35" s="81" t="s">
        <v>54</v>
      </c>
      <c r="C35" s="88" t="s">
        <v>2</v>
      </c>
      <c r="D35" s="83" t="s">
        <v>55</v>
      </c>
      <c r="E35" s="31">
        <v>66.8</v>
      </c>
      <c r="F35" s="6">
        <v>73</v>
      </c>
      <c r="G35" s="6">
        <v>68</v>
      </c>
      <c r="H35" s="29">
        <f t="shared" si="8"/>
        <v>69.266666666666666</v>
      </c>
      <c r="I35" s="31">
        <v>75</v>
      </c>
      <c r="J35" s="6">
        <v>82</v>
      </c>
      <c r="K35" s="6">
        <v>75</v>
      </c>
      <c r="L35" s="29">
        <f t="shared" si="4"/>
        <v>77.333333333333329</v>
      </c>
      <c r="M35" s="38">
        <v>95</v>
      </c>
      <c r="N35" s="12">
        <v>85</v>
      </c>
      <c r="O35" s="39">
        <f t="shared" si="1"/>
        <v>90</v>
      </c>
      <c r="P35" s="45">
        <v>85</v>
      </c>
      <c r="Q35" s="13">
        <v>65</v>
      </c>
      <c r="R35" s="46">
        <f t="shared" si="9"/>
        <v>75</v>
      </c>
    </row>
    <row r="36" spans="1:18" ht="24.95" customHeight="1" x14ac:dyDescent="0.25">
      <c r="A36" s="78">
        <v>30</v>
      </c>
      <c r="B36" s="81" t="s">
        <v>56</v>
      </c>
      <c r="C36" s="88" t="s">
        <v>2</v>
      </c>
      <c r="D36" s="83" t="s">
        <v>41</v>
      </c>
      <c r="E36" s="31">
        <v>71</v>
      </c>
      <c r="F36" s="6">
        <v>69.75</v>
      </c>
      <c r="G36" s="6">
        <v>65</v>
      </c>
      <c r="H36" s="29">
        <f t="shared" si="8"/>
        <v>68.583333333333329</v>
      </c>
      <c r="I36" s="30">
        <v>81</v>
      </c>
      <c r="J36" s="6">
        <v>77</v>
      </c>
      <c r="K36" s="6">
        <v>79</v>
      </c>
      <c r="L36" s="29">
        <f t="shared" si="4"/>
        <v>79</v>
      </c>
      <c r="M36" s="38">
        <v>70</v>
      </c>
      <c r="N36" s="12">
        <v>30</v>
      </c>
      <c r="O36" s="39">
        <f t="shared" si="1"/>
        <v>50</v>
      </c>
      <c r="P36" s="45">
        <v>85</v>
      </c>
      <c r="Q36" s="13">
        <v>75</v>
      </c>
      <c r="R36" s="46">
        <f t="shared" si="9"/>
        <v>80</v>
      </c>
    </row>
    <row r="37" spans="1:18" ht="24.95" customHeight="1" x14ac:dyDescent="0.25">
      <c r="A37" s="78">
        <v>31</v>
      </c>
      <c r="B37" s="81" t="s">
        <v>57</v>
      </c>
      <c r="C37" s="88" t="s">
        <v>2</v>
      </c>
      <c r="D37" s="83" t="s">
        <v>21</v>
      </c>
      <c r="E37" s="31">
        <v>80.5</v>
      </c>
      <c r="F37" s="6">
        <v>69.900000000000006</v>
      </c>
      <c r="G37" s="6">
        <v>97</v>
      </c>
      <c r="H37" s="29">
        <f t="shared" si="8"/>
        <v>82.466666666666669</v>
      </c>
      <c r="I37" s="31">
        <v>130</v>
      </c>
      <c r="J37" s="6">
        <v>190</v>
      </c>
      <c r="K37" s="15">
        <v>225</v>
      </c>
      <c r="L37" s="29">
        <f t="shared" si="4"/>
        <v>181.66666666666666</v>
      </c>
      <c r="M37" s="38">
        <v>116</v>
      </c>
      <c r="N37" s="12">
        <v>262</v>
      </c>
      <c r="O37" s="39">
        <f t="shared" si="1"/>
        <v>189</v>
      </c>
      <c r="P37" s="45">
        <v>240</v>
      </c>
      <c r="Q37" s="13">
        <v>90</v>
      </c>
      <c r="R37" s="46">
        <f t="shared" si="9"/>
        <v>165</v>
      </c>
    </row>
    <row r="38" spans="1:18" ht="24.95" customHeight="1" x14ac:dyDescent="0.25">
      <c r="A38" s="78">
        <v>32</v>
      </c>
      <c r="B38" s="81" t="s">
        <v>58</v>
      </c>
      <c r="C38" s="88" t="s">
        <v>2</v>
      </c>
      <c r="D38" s="83" t="s">
        <v>35</v>
      </c>
      <c r="E38" s="31">
        <v>76</v>
      </c>
      <c r="F38" s="6">
        <v>75.959999999999994</v>
      </c>
      <c r="G38" s="6">
        <v>162</v>
      </c>
      <c r="H38" s="29">
        <f t="shared" si="8"/>
        <v>104.65333333333332</v>
      </c>
      <c r="I38" s="31">
        <v>150</v>
      </c>
      <c r="J38" s="15">
        <v>104</v>
      </c>
      <c r="K38" s="15">
        <v>225</v>
      </c>
      <c r="L38" s="29">
        <f t="shared" si="4"/>
        <v>159.66666666666666</v>
      </c>
      <c r="M38" s="38">
        <v>110</v>
      </c>
      <c r="N38" s="12">
        <v>262</v>
      </c>
      <c r="O38" s="39">
        <f t="shared" si="1"/>
        <v>186</v>
      </c>
      <c r="P38" s="45">
        <v>240</v>
      </c>
      <c r="Q38" s="13">
        <v>90</v>
      </c>
      <c r="R38" s="46">
        <f t="shared" si="9"/>
        <v>165</v>
      </c>
    </row>
    <row r="39" spans="1:18" ht="24.95" customHeight="1" x14ac:dyDescent="0.25">
      <c r="A39" s="78">
        <v>33</v>
      </c>
      <c r="B39" s="81" t="s">
        <v>9</v>
      </c>
      <c r="C39" s="88" t="s">
        <v>2</v>
      </c>
      <c r="D39" s="83"/>
      <c r="E39" s="31">
        <v>99</v>
      </c>
      <c r="F39" s="6">
        <v>91.8</v>
      </c>
      <c r="G39" s="6">
        <v>94</v>
      </c>
      <c r="H39" s="29">
        <f t="shared" si="8"/>
        <v>94.933333333333337</v>
      </c>
      <c r="I39" s="31">
        <v>109</v>
      </c>
      <c r="J39" s="16">
        <v>113</v>
      </c>
      <c r="K39" s="15">
        <v>85</v>
      </c>
      <c r="L39" s="29">
        <f t="shared" si="4"/>
        <v>102.33333333333333</v>
      </c>
      <c r="M39" s="38">
        <v>140</v>
      </c>
      <c r="N39" s="26">
        <v>115</v>
      </c>
      <c r="O39" s="39">
        <f t="shared" si="1"/>
        <v>127.5</v>
      </c>
      <c r="P39" s="45">
        <v>115</v>
      </c>
      <c r="Q39" s="13">
        <v>100</v>
      </c>
      <c r="R39" s="46">
        <f t="shared" si="9"/>
        <v>107.5</v>
      </c>
    </row>
    <row r="40" spans="1:18" ht="24.95" customHeight="1" x14ac:dyDescent="0.25">
      <c r="A40" s="78">
        <v>34</v>
      </c>
      <c r="B40" s="81" t="s">
        <v>10</v>
      </c>
      <c r="C40" s="88" t="s">
        <v>2</v>
      </c>
      <c r="D40" s="83"/>
      <c r="E40" s="32">
        <v>93.25</v>
      </c>
      <c r="F40" s="6">
        <v>91.8</v>
      </c>
      <c r="G40" s="15">
        <v>85</v>
      </c>
      <c r="H40" s="29">
        <f t="shared" si="8"/>
        <v>90.016666666666666</v>
      </c>
      <c r="I40" s="30">
        <v>100</v>
      </c>
      <c r="J40" s="6">
        <v>104</v>
      </c>
      <c r="K40" s="15">
        <v>0</v>
      </c>
      <c r="L40" s="29">
        <f>(I40+J40+K40)/2</f>
        <v>102</v>
      </c>
      <c r="M40" s="38">
        <v>130</v>
      </c>
      <c r="N40" s="12">
        <v>130</v>
      </c>
      <c r="O40" s="39">
        <f t="shared" si="1"/>
        <v>130</v>
      </c>
      <c r="P40" s="45">
        <v>105</v>
      </c>
      <c r="Q40" s="13">
        <v>80</v>
      </c>
      <c r="R40" s="46">
        <f t="shared" si="9"/>
        <v>92.5</v>
      </c>
    </row>
    <row r="41" spans="1:18" ht="24.95" customHeight="1" x14ac:dyDescent="0.25">
      <c r="A41" s="78">
        <v>35</v>
      </c>
      <c r="B41" s="81" t="s">
        <v>11</v>
      </c>
      <c r="C41" s="88" t="s">
        <v>2</v>
      </c>
      <c r="D41" s="83"/>
      <c r="E41" s="31">
        <v>110.5</v>
      </c>
      <c r="F41" s="6">
        <v>85.8</v>
      </c>
      <c r="G41" s="6">
        <v>85</v>
      </c>
      <c r="H41" s="29">
        <f t="shared" si="8"/>
        <v>93.766666666666666</v>
      </c>
      <c r="I41" s="31">
        <v>94</v>
      </c>
      <c r="J41" s="6">
        <v>117</v>
      </c>
      <c r="K41" s="6">
        <v>100</v>
      </c>
      <c r="L41" s="29">
        <f t="shared" ref="L24:L46" si="10">(I41+J41+K41)/3</f>
        <v>103.66666666666667</v>
      </c>
      <c r="M41" s="38">
        <v>120</v>
      </c>
      <c r="N41" s="24">
        <v>135</v>
      </c>
      <c r="O41" s="39">
        <f t="shared" si="1"/>
        <v>127.5</v>
      </c>
      <c r="P41" s="45">
        <v>105</v>
      </c>
      <c r="Q41" s="13">
        <v>95</v>
      </c>
      <c r="R41" s="46">
        <f t="shared" si="9"/>
        <v>100</v>
      </c>
    </row>
    <row r="42" spans="1:18" ht="24.95" customHeight="1" x14ac:dyDescent="0.25">
      <c r="A42" s="78">
        <v>36</v>
      </c>
      <c r="B42" s="81" t="s">
        <v>12</v>
      </c>
      <c r="C42" s="88" t="s">
        <v>2</v>
      </c>
      <c r="D42" s="83"/>
      <c r="E42" s="31">
        <v>116.25</v>
      </c>
      <c r="F42" s="6">
        <v>79.8</v>
      </c>
      <c r="G42" s="6">
        <v>93</v>
      </c>
      <c r="H42" s="29">
        <f t="shared" si="8"/>
        <v>96.350000000000009</v>
      </c>
      <c r="I42" s="31">
        <v>130</v>
      </c>
      <c r="J42" s="6">
        <v>143</v>
      </c>
      <c r="K42" s="6">
        <v>90</v>
      </c>
      <c r="L42" s="29">
        <f t="shared" si="10"/>
        <v>121</v>
      </c>
      <c r="M42" s="38">
        <v>155</v>
      </c>
      <c r="N42" s="12">
        <v>110</v>
      </c>
      <c r="O42" s="39">
        <f t="shared" si="1"/>
        <v>132.5</v>
      </c>
      <c r="P42" s="45">
        <v>98</v>
      </c>
      <c r="Q42" s="13">
        <v>120</v>
      </c>
      <c r="R42" s="46">
        <f t="shared" si="9"/>
        <v>109</v>
      </c>
    </row>
    <row r="43" spans="1:18" ht="24.95" customHeight="1" x14ac:dyDescent="0.25">
      <c r="A43" s="78">
        <v>37</v>
      </c>
      <c r="B43" s="81" t="s">
        <v>64</v>
      </c>
      <c r="C43" s="88" t="s">
        <v>2</v>
      </c>
      <c r="D43" s="83"/>
      <c r="E43" s="31">
        <v>87.5</v>
      </c>
      <c r="F43" s="6">
        <v>79.8</v>
      </c>
      <c r="G43" s="6">
        <v>93</v>
      </c>
      <c r="H43" s="29">
        <f t="shared" si="8"/>
        <v>86.766666666666666</v>
      </c>
      <c r="I43" s="31">
        <v>117</v>
      </c>
      <c r="J43" s="6">
        <v>113</v>
      </c>
      <c r="K43" s="15">
        <v>100</v>
      </c>
      <c r="L43" s="29">
        <f>(I43+J43+K43)/3</f>
        <v>110</v>
      </c>
      <c r="M43" s="38">
        <v>130</v>
      </c>
      <c r="N43" s="12">
        <v>135</v>
      </c>
      <c r="O43" s="39">
        <f t="shared" si="1"/>
        <v>132.5</v>
      </c>
      <c r="P43" s="45">
        <v>98</v>
      </c>
      <c r="Q43" s="13">
        <v>90</v>
      </c>
      <c r="R43" s="46">
        <f t="shared" si="9"/>
        <v>94</v>
      </c>
    </row>
    <row r="44" spans="1:18" ht="32.25" customHeight="1" x14ac:dyDescent="0.25">
      <c r="A44" s="78">
        <v>38</v>
      </c>
      <c r="B44" s="81" t="s">
        <v>72</v>
      </c>
      <c r="C44" s="88" t="s">
        <v>2</v>
      </c>
      <c r="D44" s="85" t="s">
        <v>37</v>
      </c>
      <c r="E44" s="31">
        <v>260</v>
      </c>
      <c r="F44" s="16">
        <v>283</v>
      </c>
      <c r="G44" s="15">
        <v>307</v>
      </c>
      <c r="H44" s="29">
        <f t="shared" si="8"/>
        <v>283.33333333333331</v>
      </c>
      <c r="I44" s="31">
        <v>0</v>
      </c>
      <c r="J44" s="15">
        <v>420</v>
      </c>
      <c r="K44" s="15">
        <v>360</v>
      </c>
      <c r="L44" s="29">
        <f>(I44+J44+K44)/2</f>
        <v>390</v>
      </c>
      <c r="M44" s="41">
        <v>395</v>
      </c>
      <c r="N44" s="26">
        <v>395</v>
      </c>
      <c r="O44" s="39">
        <f t="shared" si="1"/>
        <v>395</v>
      </c>
      <c r="P44" s="45">
        <v>340</v>
      </c>
      <c r="Q44" s="47">
        <v>340</v>
      </c>
      <c r="R44" s="46">
        <f t="shared" si="9"/>
        <v>340</v>
      </c>
    </row>
    <row r="45" spans="1:18" ht="27" customHeight="1" x14ac:dyDescent="0.25">
      <c r="A45" s="78">
        <v>39</v>
      </c>
      <c r="B45" s="81" t="s">
        <v>60</v>
      </c>
      <c r="C45" s="88" t="s">
        <v>2</v>
      </c>
      <c r="D45" s="85" t="s">
        <v>37</v>
      </c>
      <c r="E45" s="31">
        <v>306</v>
      </c>
      <c r="F45" s="16">
        <v>309</v>
      </c>
      <c r="G45" s="15">
        <v>307</v>
      </c>
      <c r="H45" s="29">
        <f t="shared" si="8"/>
        <v>307.33333333333331</v>
      </c>
      <c r="I45" s="30">
        <v>0</v>
      </c>
      <c r="J45" s="15">
        <v>476</v>
      </c>
      <c r="K45" s="16">
        <v>375</v>
      </c>
      <c r="L45" s="29">
        <f>(I45+J45+K45)/2</f>
        <v>425.5</v>
      </c>
      <c r="M45" s="38">
        <v>490</v>
      </c>
      <c r="N45" s="24">
        <v>480</v>
      </c>
      <c r="O45" s="39">
        <f t="shared" si="1"/>
        <v>485</v>
      </c>
      <c r="P45" s="45">
        <v>395</v>
      </c>
      <c r="Q45" s="23">
        <v>350</v>
      </c>
      <c r="R45" s="46">
        <f t="shared" si="9"/>
        <v>372.5</v>
      </c>
    </row>
    <row r="46" spans="1:18" ht="30.75" customHeight="1" thickBot="1" x14ac:dyDescent="0.3">
      <c r="A46" s="78">
        <v>40</v>
      </c>
      <c r="B46" s="82" t="s">
        <v>13</v>
      </c>
      <c r="C46" s="89" t="s">
        <v>2</v>
      </c>
      <c r="D46" s="85" t="s">
        <v>61</v>
      </c>
      <c r="E46" s="33">
        <v>237</v>
      </c>
      <c r="F46" s="34">
        <v>182.5</v>
      </c>
      <c r="G46" s="34">
        <v>205</v>
      </c>
      <c r="H46" s="35">
        <f t="shared" si="8"/>
        <v>208.16666666666666</v>
      </c>
      <c r="I46" s="37">
        <v>256</v>
      </c>
      <c r="J46" s="34">
        <v>240</v>
      </c>
      <c r="K46" s="34">
        <v>200</v>
      </c>
      <c r="L46" s="35">
        <f t="shared" si="10"/>
        <v>232</v>
      </c>
      <c r="M46" s="42">
        <v>350</v>
      </c>
      <c r="N46" s="43">
        <v>320</v>
      </c>
      <c r="O46" s="44">
        <f t="shared" si="1"/>
        <v>335</v>
      </c>
      <c r="P46" s="48">
        <v>295</v>
      </c>
      <c r="Q46" s="43">
        <v>245</v>
      </c>
      <c r="R46" s="49">
        <f t="shared" si="9"/>
        <v>270</v>
      </c>
    </row>
    <row r="47" spans="1:18" ht="34.5" customHeight="1" x14ac:dyDescent="0.3">
      <c r="A47" s="18" t="s">
        <v>59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9"/>
    </row>
    <row r="48" spans="1:18" ht="21.75" customHeight="1" x14ac:dyDescent="0.25"/>
    <row r="50" spans="1:18" s="4" customFormat="1" x14ac:dyDescent="0.2">
      <c r="A50" s="3"/>
      <c r="B50" s="8" t="s">
        <v>67</v>
      </c>
      <c r="C50" s="7"/>
      <c r="E50" s="5"/>
      <c r="F50" s="5"/>
      <c r="G50" s="5"/>
      <c r="M50" s="14"/>
      <c r="N50" s="14"/>
      <c r="O50" s="14"/>
      <c r="P50" s="17"/>
      <c r="Q50" s="17"/>
      <c r="R50" s="17"/>
    </row>
    <row r="51" spans="1:18" s="4" customFormat="1" x14ac:dyDescent="0.2">
      <c r="C51" s="7"/>
      <c r="E51" s="5"/>
      <c r="F51" s="5"/>
      <c r="G51" s="5"/>
      <c r="M51" s="14"/>
      <c r="N51" s="14"/>
      <c r="O51" s="14"/>
      <c r="P51" s="17"/>
      <c r="Q51" s="17"/>
      <c r="R51" s="17"/>
    </row>
    <row r="52" spans="1:18" s="4" customFormat="1" x14ac:dyDescent="0.2">
      <c r="B52" s="8" t="s">
        <v>70</v>
      </c>
      <c r="C52" s="7"/>
      <c r="E52" s="5"/>
      <c r="F52" s="5"/>
      <c r="G52" s="5"/>
      <c r="M52" s="14"/>
      <c r="N52" s="14"/>
      <c r="O52" s="14"/>
      <c r="P52" s="17"/>
      <c r="Q52" s="17"/>
      <c r="R52" s="17"/>
    </row>
    <row r="60" spans="1:18" x14ac:dyDescent="0.25">
      <c r="E60" s="5"/>
    </row>
    <row r="61" spans="1:18" x14ac:dyDescent="0.25">
      <c r="E61" s="5"/>
    </row>
    <row r="62" spans="1:18" x14ac:dyDescent="0.25">
      <c r="E62" s="5"/>
    </row>
    <row r="70" spans="5:11" x14ac:dyDescent="0.25">
      <c r="E70" s="5"/>
    </row>
    <row r="71" spans="5:11" x14ac:dyDescent="0.25">
      <c r="E71" s="5"/>
    </row>
    <row r="72" spans="5:11" x14ac:dyDescent="0.25">
      <c r="E72" s="5"/>
      <c r="J72" s="4"/>
      <c r="K72" s="4"/>
    </row>
    <row r="73" spans="5:11" x14ac:dyDescent="0.25">
      <c r="J73" s="4"/>
      <c r="K73" s="4"/>
    </row>
    <row r="74" spans="5:11" x14ac:dyDescent="0.25">
      <c r="J74" s="4"/>
      <c r="K74" s="4"/>
    </row>
    <row r="94" spans="10:11" x14ac:dyDescent="0.25">
      <c r="J94" s="4"/>
      <c r="K94" s="4"/>
    </row>
    <row r="95" spans="10:11" x14ac:dyDescent="0.25">
      <c r="J95" s="4"/>
      <c r="K95" s="4"/>
    </row>
    <row r="96" spans="10:11" x14ac:dyDescent="0.25">
      <c r="J96" s="4"/>
      <c r="K96" s="4"/>
    </row>
    <row r="99" spans="10:11" x14ac:dyDescent="0.25">
      <c r="J99" s="4"/>
      <c r="K99" s="4"/>
    </row>
    <row r="100" spans="10:11" x14ac:dyDescent="0.25">
      <c r="J100" s="4"/>
      <c r="K100" s="4"/>
    </row>
    <row r="101" spans="10:11" x14ac:dyDescent="0.25">
      <c r="J101" s="4"/>
      <c r="K101" s="4"/>
    </row>
  </sheetData>
  <mergeCells count="13">
    <mergeCell ref="A47:L47"/>
    <mergeCell ref="P4:R4"/>
    <mergeCell ref="I5:R5"/>
    <mergeCell ref="A1:L1"/>
    <mergeCell ref="A2:L2"/>
    <mergeCell ref="A3:L3"/>
    <mergeCell ref="A4:A6"/>
    <mergeCell ref="B4:B6"/>
    <mergeCell ref="C4:C6"/>
    <mergeCell ref="D4:D6"/>
    <mergeCell ref="E4:L4"/>
    <mergeCell ref="E5:H5"/>
    <mergeCell ref="M4:O4"/>
  </mergeCells>
  <pageMargins left="0.23622047244094491" right="0.23622047244094491" top="0.74803149606299213" bottom="0.74803149606299213" header="0.31496062992125984" footer="0.31496062992125984"/>
  <pageSetup paperSize="9" scale="4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2025-03-05T23:16:25Z</dcterms:modified>
</cp:coreProperties>
</file>