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N7" i="12" s="1"/>
  <c r="K7" i="12"/>
  <c r="I7" i="12"/>
  <c r="H7" i="12"/>
  <c r="O7" i="12" l="1"/>
  <c r="L47" i="12"/>
  <c r="N16" i="12"/>
  <c r="N39" i="12"/>
  <c r="O39" i="12"/>
  <c r="O33" i="12"/>
  <c r="N31" i="12"/>
  <c r="N33" i="12"/>
  <c r="O31" i="12"/>
  <c r="O16" i="12"/>
  <c r="M4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<sst xmlns="http://schemas.openxmlformats.org/spreadsheetml/2006/main" count="128" uniqueCount="74">
  <si>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</si>
  <si>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</si>
  <si>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</si>
  <si>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</si>
  <si>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</si>
  <si>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</si>
  <si>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</si>
  <si>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</si>
  <si>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</si>
  <si>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</si>
  <si>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</si>
  <si>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</si>
  <si>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</si>
  <si>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</si>
  <si>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</si>
  <si>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</si>
  <si>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</si>
  <si>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</si>
  <si>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</si>
  <si>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</si>
  <si>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</si>
  <si>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</si>
  <si>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</si>
  <si>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</si>
  <si>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</si>
  <si>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</si>
  <si>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</si>
  <si>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</si>
  <si>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</si>
  <si>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</si>
  <si>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</si>
  <si>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</si>
  <si>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</si>
  <si>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</si>
  <si>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</si>
  <si>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</si>
  <si>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</si>
  <si>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</si>
  <si>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</si>
  <si>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</si>
  <si>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</si>
  <si>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</si>
  <si>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</si>
  <si>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</si>
  <si>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</si>
  <si>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</si>
  <si>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</si>
  <si>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</si>
  <si>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</si>
  <si>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</si>
  <si>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</si>
  <si>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</si>
  <si>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</si>
  <si>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</si>
  <si>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</si>
  <si>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</si>
  <si>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</si>
  <si>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</si>
  <si>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</si>
  <si>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</si>
  <si>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</si>
  <si>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</si>
  <si>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</si>
  <si>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</si>
  <si>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</si>
  <si>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</si>
  <si>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</si>
  <si>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</si>
  <si>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</si>
  <si>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</si>
  <si>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</si>
  <si>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</si>
  <si>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</si>
  <si>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05.03.2025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</si>
</sst>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4" zoomScale="70" zoomScaleNormal="70" workbookViewId="0">
      <selection activeCell="G16" sqref="G1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30.75" customHeight="1" x14ac:dyDescent="0.3">
      <c r="A2" s="29" t="s">
        <v>62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18.75" x14ac:dyDescent="0.3">
      <c r="A3" s="31"/>
      <c r="B3" s="32"/>
      <c r="C3" s="32"/>
      <c r="D3" s="32"/>
      <c r="E3" s="32"/>
      <c r="F3" s="32"/>
      <c r="G3" s="32"/>
      <c r="H3" s="33"/>
      <c r="I3" s="33"/>
      <c r="J3" s="33"/>
      <c r="K3" s="33"/>
    </row>
    <row r="4" spans="1:15" ht="29.25" customHeight="1" x14ac:dyDescent="0.3">
      <c r="A4" s="34" t="s">
        <v>68</v>
      </c>
      <c r="B4" s="37" t="s">
        <v>69</v>
      </c>
      <c r="C4" s="23"/>
      <c r="D4" s="39" t="s">
        <v>1</v>
      </c>
      <c r="E4" s="39"/>
      <c r="F4" s="39"/>
      <c r="G4" s="39"/>
      <c r="H4" s="39" t="s">
        <v>73</v>
      </c>
      <c r="I4" s="39"/>
      <c r="J4" s="39"/>
      <c r="K4" s="39"/>
      <c r="L4" s="39"/>
      <c r="M4" s="39"/>
      <c r="N4" s="39"/>
      <c r="O4" s="39"/>
    </row>
    <row r="5" spans="1:15" ht="122.25" customHeight="1" x14ac:dyDescent="0.3">
      <c r="A5" s="35"/>
      <c r="B5" s="38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0" t="s">
        <v>2</v>
      </c>
      <c r="I5" s="41"/>
      <c r="J5" s="42" t="s">
        <v>3</v>
      </c>
      <c r="K5" s="43"/>
      <c r="L5" s="44" t="s">
        <v>71</v>
      </c>
      <c r="M5" s="44"/>
      <c r="N5" s="45" t="s">
        <v>72</v>
      </c>
      <c r="O5" s="45"/>
    </row>
    <row r="6" spans="1:15" ht="24" customHeight="1" x14ac:dyDescent="0.3">
      <c r="A6" s="36"/>
      <c r="B6" s="38"/>
      <c r="C6" s="24"/>
      <c r="D6" s="46">
        <v>45714</v>
      </c>
      <c r="E6" s="47"/>
      <c r="F6" s="46">
        <v>45721</v>
      </c>
      <c r="G6" s="47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674</v>
      </c>
      <c r="E7" s="13">
        <v>0</v>
      </c>
      <c r="F7" s="26">
        <v>687</v>
      </c>
      <c r="G7" s="13">
        <v>0</v>
      </c>
      <c r="H7" s="11">
        <f t="shared" ref="H7:H46" si="0">F7/D7*100</f>
        <v>101.92878338278932</v>
      </c>
      <c r="I7" s="6">
        <f t="shared" ref="I7:I46" si="1">F7-D7</f>
        <v>13</v>
      </c>
      <c r="J7" s="14">
        <v>0</v>
      </c>
      <c r="K7" s="17">
        <f t="shared" ref="K7:K46" si="2">G7-E7</f>
        <v>0</v>
      </c>
      <c r="L7" s="22">
        <f t="shared" ref="L7:L46" si="3">G7/F7*100</f>
        <v>0</v>
      </c>
      <c r="M7" s="22">
        <f t="shared" ref="M7:M16" si="4">G7-F7</f>
        <v>-687</v>
      </c>
      <c r="N7" s="51">
        <f>SUM(L7:L12)/5</f>
        <v>86.721517553319075</v>
      </c>
      <c r="O7" s="48">
        <f>SUM(M7:M12)/5</f>
        <v>-221.83333333333331</v>
      </c>
    </row>
    <row r="8" spans="1:15" ht="18.75" x14ac:dyDescent="0.3">
      <c r="A8" s="3" t="s">
        <v>50</v>
      </c>
      <c r="B8" s="25" t="s">
        <v>6</v>
      </c>
      <c r="C8" s="25"/>
      <c r="D8" s="26">
        <v>771.66666666666663</v>
      </c>
      <c r="E8" s="13">
        <v>770.66666666666663</v>
      </c>
      <c r="F8" s="26">
        <v>847.66666666666663</v>
      </c>
      <c r="G8" s="13">
        <v>782</v>
      </c>
      <c r="H8" s="52">
        <f t="shared" si="0"/>
        <v>109.84881209503239</v>
      </c>
      <c r="I8" s="53">
        <f t="shared" si="1"/>
        <v>76</v>
      </c>
      <c r="J8" s="14">
        <f t="shared" ref="J8:J46" si="5">G8/E8*100</f>
        <v>101.47058823529412</v>
      </c>
      <c r="K8" s="17">
        <f t="shared" si="2"/>
        <v>11.333333333333371</v>
      </c>
      <c r="L8" s="20">
        <f t="shared" si="3"/>
        <v>92.253244199764055</v>
      </c>
      <c r="M8" s="22">
        <f t="shared" si="4"/>
        <v>-65.666666666666629</v>
      </c>
      <c r="N8" s="51"/>
      <c r="O8" s="48"/>
    </row>
    <row r="9" spans="1:15" ht="18.75" x14ac:dyDescent="0.3">
      <c r="A9" s="3" t="s">
        <v>10</v>
      </c>
      <c r="B9" s="25" t="s">
        <v>6</v>
      </c>
      <c r="C9" s="25"/>
      <c r="D9" s="26">
        <v>388.33333333333331</v>
      </c>
      <c r="E9" s="13">
        <v>302</v>
      </c>
      <c r="F9" s="26">
        <v>366.66666666666669</v>
      </c>
      <c r="G9" s="13">
        <v>302</v>
      </c>
      <c r="H9" s="11">
        <f t="shared" si="0"/>
        <v>94.420600858369113</v>
      </c>
      <c r="I9" s="6">
        <f t="shared" si="1"/>
        <v>-21.666666666666629</v>
      </c>
      <c r="J9" s="14">
        <f t="shared" si="5"/>
        <v>100</v>
      </c>
      <c r="K9" s="17">
        <f t="shared" si="2"/>
        <v>0</v>
      </c>
      <c r="L9" s="20">
        <f t="shared" si="3"/>
        <v>82.36363636363636</v>
      </c>
      <c r="M9" s="22">
        <f t="shared" si="4"/>
        <v>-64.666666666666686</v>
      </c>
      <c r="N9" s="51"/>
      <c r="O9" s="48"/>
    </row>
    <row r="10" spans="1:15" ht="18.75" x14ac:dyDescent="0.3">
      <c r="A10" s="3" t="s">
        <v>7</v>
      </c>
      <c r="B10" s="25" t="s">
        <v>6</v>
      </c>
      <c r="C10" s="25"/>
      <c r="D10" s="26">
        <v>472.66666666666669</v>
      </c>
      <c r="E10" s="13">
        <v>451.66666666666669</v>
      </c>
      <c r="F10" s="26">
        <v>521</v>
      </c>
      <c r="G10" s="13">
        <v>451.66666666666669</v>
      </c>
      <c r="H10" s="52">
        <f t="shared" si="0"/>
        <v>110.22566995768688</v>
      </c>
      <c r="I10" s="53">
        <f t="shared" si="1"/>
        <v>48.333333333333314</v>
      </c>
      <c r="J10" s="14">
        <f t="shared" si="5"/>
        <v>100</v>
      </c>
      <c r="K10" s="17">
        <f t="shared" si="2"/>
        <v>0</v>
      </c>
      <c r="L10" s="20">
        <f t="shared" si="3"/>
        <v>86.692258477287282</v>
      </c>
      <c r="M10" s="22">
        <f t="shared" si="4"/>
        <v>-69.333333333333314</v>
      </c>
      <c r="N10" s="51"/>
      <c r="O10" s="48"/>
    </row>
    <row r="11" spans="1:15" ht="18.75" x14ac:dyDescent="0.3">
      <c r="A11" s="3" t="s">
        <v>11</v>
      </c>
      <c r="B11" s="25" t="s">
        <v>6</v>
      </c>
      <c r="C11" s="25"/>
      <c r="D11" s="26">
        <v>334.66666666666669</v>
      </c>
      <c r="E11" s="13">
        <v>307.66666666666669</v>
      </c>
      <c r="F11" s="26">
        <v>327.33333333333331</v>
      </c>
      <c r="G11" s="13">
        <v>307.66666666666669</v>
      </c>
      <c r="H11" s="11">
        <f t="shared" si="0"/>
        <v>97.80876494023903</v>
      </c>
      <c r="I11" s="6">
        <f t="shared" si="1"/>
        <v>-7.3333333333333712</v>
      </c>
      <c r="J11" s="14">
        <f t="shared" si="5"/>
        <v>100</v>
      </c>
      <c r="K11" s="17">
        <f t="shared" si="2"/>
        <v>0</v>
      </c>
      <c r="L11" s="20">
        <f t="shared" si="3"/>
        <v>93.991853360488804</v>
      </c>
      <c r="M11" s="22">
        <f t="shared" si="4"/>
        <v>-19.666666666666629</v>
      </c>
      <c r="N11" s="51"/>
      <c r="O11" s="48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935</v>
      </c>
      <c r="E12" s="13">
        <v>732.16666666666663</v>
      </c>
      <c r="F12" s="26">
        <v>935</v>
      </c>
      <c r="G12" s="13">
        <v>732.16666666666663</v>
      </c>
      <c r="H12" s="11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78.3065953654189</v>
      </c>
      <c r="M12" s="22">
        <f t="shared" si="4"/>
        <v>-202.83333333333337</v>
      </c>
      <c r="N12" s="51"/>
      <c r="O12" s="48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71.666666666666671</v>
      </c>
      <c r="E13" s="13">
        <v>77.666666666666671</v>
      </c>
      <c r="F13" s="26">
        <v>71.666666666666671</v>
      </c>
      <c r="G13" s="13">
        <v>70</v>
      </c>
      <c r="H13" s="11">
        <f t="shared" si="0"/>
        <v>100</v>
      </c>
      <c r="I13" s="11">
        <f t="shared" si="1"/>
        <v>0</v>
      </c>
      <c r="J13" s="15">
        <f t="shared" si="5"/>
        <v>90.12875536480685</v>
      </c>
      <c r="K13" s="27">
        <f t="shared" si="2"/>
        <v>-7.6666666666666714</v>
      </c>
      <c r="L13" s="20">
        <f t="shared" si="3"/>
        <v>97.674418604651152</v>
      </c>
      <c r="M13" s="22">
        <f t="shared" si="4"/>
        <v>-1.6666666666666714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427</v>
      </c>
      <c r="E14" s="13">
        <v>188</v>
      </c>
      <c r="F14" s="26">
        <v>427</v>
      </c>
      <c r="G14" s="13">
        <v>188</v>
      </c>
      <c r="H14" s="11">
        <f t="shared" si="0"/>
        <v>100</v>
      </c>
      <c r="I14" s="11">
        <f t="shared" si="1"/>
        <v>0</v>
      </c>
      <c r="J14" s="15">
        <f t="shared" si="5"/>
        <v>100</v>
      </c>
      <c r="K14" s="27">
        <f t="shared" si="2"/>
        <v>0</v>
      </c>
      <c r="L14" s="20">
        <f t="shared" si="3"/>
        <v>44.028103044496483</v>
      </c>
      <c r="M14" s="22">
        <f t="shared" si="4"/>
        <v>-239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462</v>
      </c>
      <c r="E15" s="13">
        <v>493.05333333333328</v>
      </c>
      <c r="F15" s="26">
        <v>462</v>
      </c>
      <c r="G15" s="13">
        <v>497.58666666666664</v>
      </c>
      <c r="H15" s="11">
        <f t="shared" si="0"/>
        <v>100</v>
      </c>
      <c r="I15" s="11">
        <f t="shared" si="1"/>
        <v>0</v>
      </c>
      <c r="J15" s="15">
        <f t="shared" si="5"/>
        <v>100.91944076367669</v>
      </c>
      <c r="K15" s="27">
        <f t="shared" si="2"/>
        <v>4.5333333333333599</v>
      </c>
      <c r="L15" s="20">
        <f t="shared" si="3"/>
        <v>107.7027417027417</v>
      </c>
      <c r="M15" s="22">
        <f t="shared" si="4"/>
        <v>35.586666666666645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1231.6666666666667</v>
      </c>
      <c r="E16" s="13">
        <v>998.41666666666663</v>
      </c>
      <c r="F16" s="26">
        <v>1231.6666666666667</v>
      </c>
      <c r="G16" s="13">
        <v>998.41666666666663</v>
      </c>
      <c r="H16" s="11">
        <f t="shared" si="0"/>
        <v>100</v>
      </c>
      <c r="I16" s="11">
        <f t="shared" si="1"/>
        <v>0</v>
      </c>
      <c r="J16" s="14">
        <f t="shared" si="5"/>
        <v>100</v>
      </c>
      <c r="K16" s="17">
        <f t="shared" si="2"/>
        <v>0</v>
      </c>
      <c r="L16" s="20">
        <f t="shared" si="3"/>
        <v>81.062246278755069</v>
      </c>
      <c r="M16" s="22">
        <f t="shared" si="4"/>
        <v>-233.25000000000011</v>
      </c>
      <c r="N16" s="51">
        <f>SUM(L16:L22)/7</f>
        <v>91.538925233569415</v>
      </c>
      <c r="O16" s="48">
        <f>SUM(M16:M22)/7</f>
        <v>-75.875714285714324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176</v>
      </c>
      <c r="E17" s="13">
        <v>177.49666666666667</v>
      </c>
      <c r="F17" s="26">
        <v>177.33333333333334</v>
      </c>
      <c r="G17" s="13">
        <v>177.49666666666667</v>
      </c>
      <c r="H17" s="11">
        <f t="shared" si="0"/>
        <v>100.75757575757575</v>
      </c>
      <c r="I17" s="6">
        <f t="shared" si="1"/>
        <v>1.3333333333333428</v>
      </c>
      <c r="J17" s="14">
        <f t="shared" si="5"/>
        <v>100</v>
      </c>
      <c r="K17" s="17">
        <f t="shared" si="2"/>
        <v>0</v>
      </c>
      <c r="L17" s="20">
        <f t="shared" si="3"/>
        <v>100.09210526315788</v>
      </c>
      <c r="M17" s="22">
        <f>G18-F18</f>
        <v>-57.666666666666686</v>
      </c>
      <c r="N17" s="51"/>
      <c r="O17" s="48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422.66666666666669</v>
      </c>
      <c r="E18" s="13">
        <v>289</v>
      </c>
      <c r="F18" s="26">
        <v>389.66666666666669</v>
      </c>
      <c r="G18" s="13">
        <v>332</v>
      </c>
      <c r="H18" s="11">
        <f t="shared" si="0"/>
        <v>92.192429022082024</v>
      </c>
      <c r="I18" s="6">
        <f t="shared" si="1"/>
        <v>-33</v>
      </c>
      <c r="J18" s="53">
        <f t="shared" si="5"/>
        <v>114.87889273356402</v>
      </c>
      <c r="K18" s="54">
        <f t="shared" si="2"/>
        <v>43</v>
      </c>
      <c r="L18" s="20">
        <f t="shared" si="3"/>
        <v>85.201026518391785</v>
      </c>
      <c r="M18" s="22">
        <f t="shared" ref="M18:M27" si="6">G18-F18</f>
        <v>-57.666666666666686</v>
      </c>
      <c r="N18" s="51"/>
      <c r="O18" s="48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550.33333333333337</v>
      </c>
      <c r="E19" s="13">
        <v>455.82666666666665</v>
      </c>
      <c r="F19" s="26">
        <v>523.79</v>
      </c>
      <c r="G19" s="13">
        <v>455.82666666666665</v>
      </c>
      <c r="H19" s="11">
        <f t="shared" si="0"/>
        <v>95.176862507571158</v>
      </c>
      <c r="I19" s="6">
        <f t="shared" si="1"/>
        <v>-26.543333333333408</v>
      </c>
      <c r="J19" s="14">
        <f t="shared" si="5"/>
        <v>100</v>
      </c>
      <c r="K19" s="17">
        <f t="shared" si="2"/>
        <v>0</v>
      </c>
      <c r="L19" s="20">
        <f t="shared" si="3"/>
        <v>87.024698193296302</v>
      </c>
      <c r="M19" s="22">
        <f t="shared" si="6"/>
        <v>-67.96333333333331</v>
      </c>
      <c r="N19" s="51"/>
      <c r="O19" s="48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581</v>
      </c>
      <c r="E20" s="13">
        <v>610.16666666666663</v>
      </c>
      <c r="F20" s="26">
        <v>556.83333333333337</v>
      </c>
      <c r="G20" s="13">
        <v>624.25</v>
      </c>
      <c r="H20" s="11">
        <f t="shared" si="0"/>
        <v>95.840504876649462</v>
      </c>
      <c r="I20" s="6">
        <f t="shared" si="1"/>
        <v>-24.166666666666629</v>
      </c>
      <c r="J20" s="14">
        <f t="shared" si="5"/>
        <v>102.30811253755805</v>
      </c>
      <c r="K20" s="17">
        <f t="shared" si="2"/>
        <v>14.083333333333371</v>
      </c>
      <c r="L20" s="20">
        <f t="shared" si="3"/>
        <v>112.10715354684227</v>
      </c>
      <c r="M20" s="22">
        <f t="shared" si="6"/>
        <v>67.416666666666629</v>
      </c>
      <c r="N20" s="51"/>
      <c r="O20" s="48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118.33333333333333</v>
      </c>
      <c r="E21" s="13">
        <v>114.66666666666667</v>
      </c>
      <c r="F21" s="26">
        <v>118.33333333333333</v>
      </c>
      <c r="G21" s="13">
        <v>114.66666666666667</v>
      </c>
      <c r="H21" s="11">
        <f t="shared" si="0"/>
        <v>100</v>
      </c>
      <c r="I21" s="6">
        <f t="shared" si="1"/>
        <v>0</v>
      </c>
      <c r="J21" s="14">
        <f t="shared" si="5"/>
        <v>100</v>
      </c>
      <c r="K21" s="17">
        <f t="shared" si="2"/>
        <v>0</v>
      </c>
      <c r="L21" s="20">
        <f t="shared" si="3"/>
        <v>96.901408450704224</v>
      </c>
      <c r="M21" s="22">
        <f t="shared" si="6"/>
        <v>-3.6666666666666572</v>
      </c>
      <c r="N21" s="51"/>
      <c r="O21" s="48"/>
    </row>
    <row r="22" spans="1:15" ht="18.75" x14ac:dyDescent="0.3">
      <c r="A22" s="3" t="s">
        <v>39</v>
      </c>
      <c r="B22" s="25" t="s">
        <v>6</v>
      </c>
      <c r="C22" s="25"/>
      <c r="D22" s="26">
        <v>829</v>
      </c>
      <c r="E22" s="13">
        <v>646.66666666666663</v>
      </c>
      <c r="F22" s="26">
        <v>825</v>
      </c>
      <c r="G22" s="13">
        <v>646.66666666666663</v>
      </c>
      <c r="H22" s="11">
        <f t="shared" si="0"/>
        <v>99.51749095295537</v>
      </c>
      <c r="I22" s="6">
        <f t="shared" si="1"/>
        <v>-4</v>
      </c>
      <c r="J22" s="14">
        <f t="shared" si="5"/>
        <v>100</v>
      </c>
      <c r="K22" s="17">
        <f t="shared" si="2"/>
        <v>0</v>
      </c>
      <c r="L22" s="20">
        <f t="shared" si="3"/>
        <v>78.383838383838381</v>
      </c>
      <c r="M22" s="22">
        <f t="shared" si="6"/>
        <v>-178.33333333333337</v>
      </c>
      <c r="N22" s="51"/>
      <c r="O22" s="48"/>
    </row>
    <row r="23" spans="1:15" ht="18.75" x14ac:dyDescent="0.3">
      <c r="A23" s="3" t="s">
        <v>17</v>
      </c>
      <c r="B23" s="25" t="s">
        <v>9</v>
      </c>
      <c r="C23" s="25"/>
      <c r="D23" s="26">
        <v>197.5</v>
      </c>
      <c r="E23" s="13">
        <v>173.5</v>
      </c>
      <c r="F23" s="26">
        <v>196.66666666666666</v>
      </c>
      <c r="G23" s="13">
        <v>161.5</v>
      </c>
      <c r="H23" s="11">
        <f t="shared" si="0"/>
        <v>99.578059071729953</v>
      </c>
      <c r="I23" s="6">
        <f t="shared" si="1"/>
        <v>-0.83333333333334281</v>
      </c>
      <c r="J23" s="14">
        <f t="shared" si="5"/>
        <v>93.0835734870317</v>
      </c>
      <c r="K23" s="17">
        <f t="shared" si="2"/>
        <v>-12</v>
      </c>
      <c r="L23" s="20">
        <f t="shared" si="3"/>
        <v>82.118644067796609</v>
      </c>
      <c r="M23" s="22">
        <f t="shared" si="6"/>
        <v>-35.166666666666657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110.66666666666667</v>
      </c>
      <c r="E24" s="13">
        <v>98.433333333333337</v>
      </c>
      <c r="F24" s="26">
        <v>110.66666666666667</v>
      </c>
      <c r="G24" s="13">
        <v>96.8</v>
      </c>
      <c r="H24" s="11">
        <f t="shared" si="0"/>
        <v>100</v>
      </c>
      <c r="I24" s="6">
        <f t="shared" si="1"/>
        <v>0</v>
      </c>
      <c r="J24" s="14">
        <f t="shared" si="5"/>
        <v>98.340670504571619</v>
      </c>
      <c r="K24" s="17">
        <f t="shared" si="2"/>
        <v>-1.63333333333334</v>
      </c>
      <c r="L24" s="20">
        <f t="shared" si="3"/>
        <v>87.469879518072275</v>
      </c>
      <c r="M24" s="22">
        <f t="shared" si="6"/>
        <v>-13.866666666666674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304.33333333333331</v>
      </c>
      <c r="E25" s="13">
        <v>282.43666666666667</v>
      </c>
      <c r="F25" s="26">
        <v>304.33333333333331</v>
      </c>
      <c r="G25" s="13">
        <v>282.43666666666667</v>
      </c>
      <c r="H25" s="11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92.805038335158812</v>
      </c>
      <c r="M25" s="22">
        <f t="shared" si="6"/>
        <v>-21.896666666666647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364.66666666666669</v>
      </c>
      <c r="E26" s="13">
        <v>324.65000000000003</v>
      </c>
      <c r="F26" s="26">
        <v>364.66666666666669</v>
      </c>
      <c r="G26" s="13">
        <v>324.65000000000003</v>
      </c>
      <c r="H26" s="11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89.02650822669105</v>
      </c>
      <c r="M26" s="22">
        <f t="shared" si="6"/>
        <v>-40.016666666666652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1163.3333333333333</v>
      </c>
      <c r="E27" s="13">
        <v>667.66666666666663</v>
      </c>
      <c r="F27" s="26">
        <v>1168.8866666666665</v>
      </c>
      <c r="G27" s="13">
        <v>667.66666666666663</v>
      </c>
      <c r="H27" s="11">
        <f t="shared" si="0"/>
        <v>100.47736389684813</v>
      </c>
      <c r="I27" s="6">
        <f t="shared" si="1"/>
        <v>5.5533333333332848</v>
      </c>
      <c r="J27" s="14">
        <f t="shared" si="5"/>
        <v>100</v>
      </c>
      <c r="K27" s="17">
        <f t="shared" si="2"/>
        <v>0</v>
      </c>
      <c r="L27" s="20">
        <f t="shared" si="3"/>
        <v>57.119880456046502</v>
      </c>
      <c r="M27" s="22">
        <f t="shared" si="6"/>
        <v>-501.21999999999991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44.666666666666664</v>
      </c>
      <c r="E28" s="13">
        <v>47.183333333333337</v>
      </c>
      <c r="F28" s="26">
        <v>52</v>
      </c>
      <c r="G28" s="13">
        <v>48.85</v>
      </c>
      <c r="H28" s="52">
        <f t="shared" si="0"/>
        <v>116.4179104477612</v>
      </c>
      <c r="I28" s="53">
        <f t="shared" si="1"/>
        <v>7.3333333333333357</v>
      </c>
      <c r="J28" s="53">
        <f t="shared" si="5"/>
        <v>103.53232073472272</v>
      </c>
      <c r="K28" s="54">
        <f t="shared" si="2"/>
        <v>1.6666666666666643</v>
      </c>
      <c r="L28" s="20">
        <f t="shared" si="3"/>
        <v>93.942307692307693</v>
      </c>
      <c r="M28" s="22">
        <f>G29-F29</f>
        <v>-567.15333333333319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2686.1533333333332</v>
      </c>
      <c r="E29" s="13">
        <v>2119</v>
      </c>
      <c r="F29" s="26">
        <v>2686.1533333333332</v>
      </c>
      <c r="G29" s="13">
        <v>2119</v>
      </c>
      <c r="H29" s="11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78.88604026079426</v>
      </c>
      <c r="M29" s="22">
        <f>G29-F29</f>
        <v>-567.15333333333319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64</v>
      </c>
      <c r="E30" s="13">
        <v>63.683333333333337</v>
      </c>
      <c r="F30" s="26">
        <v>58</v>
      </c>
      <c r="G30" s="13">
        <v>63.683333333333337</v>
      </c>
      <c r="H30" s="11">
        <f t="shared" si="0"/>
        <v>90.625</v>
      </c>
      <c r="I30" s="6">
        <f t="shared" si="1"/>
        <v>-6</v>
      </c>
      <c r="J30" s="14">
        <f t="shared" si="5"/>
        <v>100</v>
      </c>
      <c r="K30" s="17">
        <f t="shared" si="2"/>
        <v>0</v>
      </c>
      <c r="L30" s="20">
        <f t="shared" si="3"/>
        <v>109.79885057471266</v>
      </c>
      <c r="M30" s="22">
        <f>G31-F31</f>
        <v>-4.8333333333333286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87.333333333333329</v>
      </c>
      <c r="E31" s="13">
        <v>82.5</v>
      </c>
      <c r="F31" s="26">
        <v>87.333333333333329</v>
      </c>
      <c r="G31" s="13">
        <v>82.5</v>
      </c>
      <c r="H31" s="11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94.465648854961842</v>
      </c>
      <c r="M31" s="22">
        <f t="shared" ref="M31:M46" si="7">G31-F31</f>
        <v>-4.8333333333333286</v>
      </c>
      <c r="N31" s="51">
        <f>SUM(L31:L32)/2</f>
        <v>93.576861504365809</v>
      </c>
      <c r="O31" s="48">
        <f>SUM(M31:M32)/2</f>
        <v>-5.3616666666666575</v>
      </c>
    </row>
    <row r="32" spans="1:15" ht="37.5" x14ac:dyDescent="0.3">
      <c r="A32" s="3" t="s">
        <v>0</v>
      </c>
      <c r="B32" s="25" t="s">
        <v>6</v>
      </c>
      <c r="C32" s="25"/>
      <c r="D32" s="26">
        <v>80.553333333333327</v>
      </c>
      <c r="E32" s="13">
        <v>74.663333333333341</v>
      </c>
      <c r="F32" s="26">
        <v>80.553333333333327</v>
      </c>
      <c r="G32" s="13">
        <v>74.663333333333341</v>
      </c>
      <c r="H32" s="11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92.688074153769776</v>
      </c>
      <c r="M32" s="22">
        <f t="shared" si="7"/>
        <v>-5.8899999999999864</v>
      </c>
      <c r="N32" s="51"/>
      <c r="O32" s="48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124.33333333333333</v>
      </c>
      <c r="E33" s="13">
        <v>105.03333333333335</v>
      </c>
      <c r="F33" s="26">
        <v>116.66666666666667</v>
      </c>
      <c r="G33" s="13">
        <v>105.03333333333335</v>
      </c>
      <c r="H33" s="11">
        <f t="shared" si="0"/>
        <v>93.833780160857913</v>
      </c>
      <c r="I33" s="6">
        <f t="shared" si="1"/>
        <v>-7.6666666666666572</v>
      </c>
      <c r="J33" s="14">
        <f t="shared" si="5"/>
        <v>100</v>
      </c>
      <c r="K33" s="17">
        <f t="shared" si="2"/>
        <v>0</v>
      </c>
      <c r="L33" s="20">
        <f t="shared" si="3"/>
        <v>90.028571428571439</v>
      </c>
      <c r="M33" s="22">
        <f t="shared" si="7"/>
        <v>-11.633333333333326</v>
      </c>
      <c r="N33" s="51">
        <f>SUM(L33:L38)/6</f>
        <v>79.844868707603297</v>
      </c>
      <c r="O33" s="48">
        <f>SUM(M33:M38)/6</f>
        <v>-30.53555555555555</v>
      </c>
    </row>
    <row r="34" spans="1:15" ht="18.75" x14ac:dyDescent="0.3">
      <c r="A34" s="3" t="s">
        <v>63</v>
      </c>
      <c r="B34" s="25" t="s">
        <v>6</v>
      </c>
      <c r="C34" s="25"/>
      <c r="D34" s="26">
        <v>69</v>
      </c>
      <c r="E34" s="13">
        <v>66.11666666666666</v>
      </c>
      <c r="F34" s="26">
        <v>65</v>
      </c>
      <c r="G34" s="13">
        <v>66.11666666666666</v>
      </c>
      <c r="H34" s="11">
        <f t="shared" si="0"/>
        <v>94.20289855072464</v>
      </c>
      <c r="I34" s="6">
        <f t="shared" si="1"/>
        <v>-4</v>
      </c>
      <c r="J34" s="14">
        <f t="shared" si="5"/>
        <v>100</v>
      </c>
      <c r="K34" s="17">
        <f t="shared" si="2"/>
        <v>0</v>
      </c>
      <c r="L34" s="20">
        <f t="shared" si="3"/>
        <v>101.7179487179487</v>
      </c>
      <c r="M34" s="22">
        <f t="shared" si="7"/>
        <v>1.11666666666666</v>
      </c>
      <c r="N34" s="51"/>
      <c r="O34" s="48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77.333333333333329</v>
      </c>
      <c r="E35" s="13">
        <v>69.266666666666666</v>
      </c>
      <c r="F35" s="26">
        <v>77.333333333333329</v>
      </c>
      <c r="G35" s="13">
        <v>69.266666666666666</v>
      </c>
      <c r="H35" s="11">
        <f t="shared" si="0"/>
        <v>100</v>
      </c>
      <c r="I35" s="6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89.568965517241381</v>
      </c>
      <c r="M35" s="22">
        <f t="shared" si="7"/>
        <v>-8.0666666666666629</v>
      </c>
      <c r="N35" s="51"/>
      <c r="O35" s="48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72.333333333333329</v>
      </c>
      <c r="E36" s="13">
        <v>68.583333333333329</v>
      </c>
      <c r="F36" s="26">
        <v>79</v>
      </c>
      <c r="G36" s="13">
        <v>68.583333333333329</v>
      </c>
      <c r="H36" s="52">
        <f t="shared" si="0"/>
        <v>109.21658986175116</v>
      </c>
      <c r="I36" s="53">
        <f t="shared" si="1"/>
        <v>6.6666666666666714</v>
      </c>
      <c r="J36" s="14">
        <f t="shared" si="5"/>
        <v>100</v>
      </c>
      <c r="K36" s="17">
        <f t="shared" si="2"/>
        <v>0</v>
      </c>
      <c r="L36" s="20">
        <f t="shared" si="3"/>
        <v>86.814345991561169</v>
      </c>
      <c r="M36" s="22">
        <f t="shared" si="7"/>
        <v>-10.416666666666671</v>
      </c>
      <c r="N36" s="51"/>
      <c r="O36" s="48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178.33333333333334</v>
      </c>
      <c r="E37" s="13">
        <v>82.466666666666669</v>
      </c>
      <c r="F37" s="26">
        <v>181.66666666666666</v>
      </c>
      <c r="G37" s="13">
        <v>82.466666666666669</v>
      </c>
      <c r="H37" s="11">
        <f t="shared" si="0"/>
        <v>101.86915887850468</v>
      </c>
      <c r="I37" s="6">
        <f t="shared" si="1"/>
        <v>3.3333333333333144</v>
      </c>
      <c r="J37" s="14">
        <f t="shared" si="5"/>
        <v>100</v>
      </c>
      <c r="K37" s="17">
        <f t="shared" si="2"/>
        <v>0</v>
      </c>
      <c r="L37" s="20">
        <f t="shared" si="3"/>
        <v>45.394495412844037</v>
      </c>
      <c r="M37" s="22">
        <f t="shared" si="7"/>
        <v>-99.199999999999989</v>
      </c>
      <c r="N37" s="51"/>
      <c r="O37" s="48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147.6</v>
      </c>
      <c r="E38" s="13">
        <v>104.65333333333332</v>
      </c>
      <c r="F38" s="26">
        <v>159.66666666666666</v>
      </c>
      <c r="G38" s="13">
        <v>104.65333333333332</v>
      </c>
      <c r="H38" s="52">
        <f t="shared" si="0"/>
        <v>108.17524841915085</v>
      </c>
      <c r="I38" s="53">
        <f t="shared" si="1"/>
        <v>12.066666666666663</v>
      </c>
      <c r="J38" s="14">
        <f t="shared" si="5"/>
        <v>100</v>
      </c>
      <c r="K38" s="17">
        <f t="shared" si="2"/>
        <v>0</v>
      </c>
      <c r="L38" s="20">
        <f t="shared" si="3"/>
        <v>65.544885177453025</v>
      </c>
      <c r="M38" s="22">
        <f t="shared" si="7"/>
        <v>-55.013333333333335</v>
      </c>
      <c r="N38" s="51"/>
      <c r="O38" s="48"/>
    </row>
    <row r="39" spans="1:15" ht="18.75" x14ac:dyDescent="0.3">
      <c r="A39" s="3" t="s">
        <v>27</v>
      </c>
      <c r="B39" s="25" t="s">
        <v>6</v>
      </c>
      <c r="C39" s="25"/>
      <c r="D39" s="26">
        <v>104.66666666666667</v>
      </c>
      <c r="E39" s="13">
        <v>94.933333333333337</v>
      </c>
      <c r="F39" s="26">
        <v>102.33333333333333</v>
      </c>
      <c r="G39" s="13">
        <v>94.933333333333337</v>
      </c>
      <c r="H39" s="11">
        <f t="shared" si="0"/>
        <v>97.770700636942664</v>
      </c>
      <c r="I39" s="6">
        <f t="shared" si="1"/>
        <v>-2.3333333333333428</v>
      </c>
      <c r="J39" s="14">
        <f t="shared" si="5"/>
        <v>100</v>
      </c>
      <c r="K39" s="17">
        <f t="shared" si="2"/>
        <v>0</v>
      </c>
      <c r="L39" s="20">
        <f t="shared" si="3"/>
        <v>92.76872964169381</v>
      </c>
      <c r="M39" s="22">
        <f t="shared" si="7"/>
        <v>-7.3999999999999915</v>
      </c>
      <c r="N39" s="51">
        <f>SUM(L39:L45)/6</f>
        <v>95.80928909864339</v>
      </c>
      <c r="O39" s="48">
        <f>SUM(M39:M45)/6</f>
        <v>-50.333333333333336</v>
      </c>
    </row>
    <row r="40" spans="1:15" ht="18.75" x14ac:dyDescent="0.3">
      <c r="A40" s="3" t="s">
        <v>28</v>
      </c>
      <c r="B40" s="25" t="s">
        <v>6</v>
      </c>
      <c r="C40" s="25"/>
      <c r="D40" s="26">
        <v>94.333333333333329</v>
      </c>
      <c r="E40" s="13">
        <v>86.9</v>
      </c>
      <c r="F40" s="26">
        <v>102</v>
      </c>
      <c r="G40" s="13">
        <v>90.016666666666666</v>
      </c>
      <c r="H40" s="52">
        <f t="shared" si="0"/>
        <v>108.12720848056539</v>
      </c>
      <c r="I40" s="53">
        <f t="shared" si="1"/>
        <v>7.6666666666666714</v>
      </c>
      <c r="J40" s="53">
        <f t="shared" si="5"/>
        <v>103.58649789029535</v>
      </c>
      <c r="K40" s="54">
        <f t="shared" si="2"/>
        <v>3.11666666666666</v>
      </c>
      <c r="L40" s="20">
        <f t="shared" si="3"/>
        <v>88.251633986928098</v>
      </c>
      <c r="M40" s="22">
        <f t="shared" si="7"/>
        <v>-11.983333333333334</v>
      </c>
      <c r="N40" s="51"/>
      <c r="O40" s="48"/>
    </row>
    <row r="41" spans="1:15" ht="18.75" x14ac:dyDescent="0.3">
      <c r="A41" s="3" t="s">
        <v>29</v>
      </c>
      <c r="B41" s="25" t="s">
        <v>6</v>
      </c>
      <c r="C41" s="25"/>
      <c r="D41" s="26">
        <v>103.66666666666667</v>
      </c>
      <c r="E41" s="13">
        <v>93.766666666666666</v>
      </c>
      <c r="F41" s="26">
        <v>103.66666666666667</v>
      </c>
      <c r="G41" s="13">
        <v>93.766666666666666</v>
      </c>
      <c r="H41" s="11">
        <f t="shared" si="0"/>
        <v>100</v>
      </c>
      <c r="I41" s="6">
        <f t="shared" si="1"/>
        <v>0</v>
      </c>
      <c r="J41" s="14">
        <f t="shared" si="5"/>
        <v>100</v>
      </c>
      <c r="K41" s="17">
        <f t="shared" si="2"/>
        <v>0</v>
      </c>
      <c r="L41" s="20">
        <f t="shared" si="3"/>
        <v>90.450160771704176</v>
      </c>
      <c r="M41" s="22">
        <f t="shared" si="7"/>
        <v>-9.9000000000000057</v>
      </c>
      <c r="N41" s="51"/>
      <c r="O41" s="48"/>
    </row>
    <row r="42" spans="1:15" ht="18.75" x14ac:dyDescent="0.3">
      <c r="A42" s="3" t="s">
        <v>30</v>
      </c>
      <c r="B42" s="25" t="s">
        <v>6</v>
      </c>
      <c r="C42" s="25"/>
      <c r="D42" s="26">
        <v>121</v>
      </c>
      <c r="E42" s="13">
        <v>96.350000000000009</v>
      </c>
      <c r="F42" s="26">
        <v>121</v>
      </c>
      <c r="G42" s="13">
        <v>96.350000000000009</v>
      </c>
      <c r="H42" s="11">
        <f t="shared" si="0"/>
        <v>100</v>
      </c>
      <c r="I42" s="6">
        <f t="shared" si="1"/>
        <v>0</v>
      </c>
      <c r="J42" s="14">
        <f t="shared" si="5"/>
        <v>100</v>
      </c>
      <c r="K42" s="17">
        <f t="shared" si="2"/>
        <v>0</v>
      </c>
      <c r="L42" s="20">
        <f t="shared" si="3"/>
        <v>79.628099173553721</v>
      </c>
      <c r="M42" s="22">
        <f t="shared" si="7"/>
        <v>-24.649999999999991</v>
      </c>
      <c r="N42" s="51"/>
      <c r="O42" s="48"/>
    </row>
    <row r="43" spans="1:15" ht="18.75" x14ac:dyDescent="0.3">
      <c r="A43" s="3" t="s">
        <v>64</v>
      </c>
      <c r="B43" s="25" t="s">
        <v>6</v>
      </c>
      <c r="C43" s="25"/>
      <c r="D43" s="26">
        <v>108.67</v>
      </c>
      <c r="E43" s="13">
        <v>86.766666666666666</v>
      </c>
      <c r="F43" s="26">
        <v>110</v>
      </c>
      <c r="G43" s="13">
        <v>86.766666666666666</v>
      </c>
      <c r="H43" s="11">
        <f t="shared" si="0"/>
        <v>101.22388883776571</v>
      </c>
      <c r="I43" s="6">
        <f t="shared" si="1"/>
        <v>1.3299999999999983</v>
      </c>
      <c r="J43" s="14">
        <f>G43/E43*100</f>
        <v>100</v>
      </c>
      <c r="K43" s="17">
        <f t="shared" si="2"/>
        <v>0</v>
      </c>
      <c r="L43" s="20">
        <f t="shared" si="3"/>
        <v>78.878787878787875</v>
      </c>
      <c r="M43" s="22">
        <f t="shared" si="7"/>
        <v>-23.233333333333334</v>
      </c>
      <c r="N43" s="51"/>
      <c r="O43" s="48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336</v>
      </c>
      <c r="E44" s="13">
        <v>284</v>
      </c>
      <c r="F44" s="26">
        <v>390</v>
      </c>
      <c r="G44" s="13">
        <v>283.33333333333331</v>
      </c>
      <c r="H44" s="52">
        <f t="shared" ref="H44" si="8">F44/D44*100</f>
        <v>116.07142857142858</v>
      </c>
      <c r="I44" s="53">
        <f t="shared" ref="I44" si="9">F44-D44</f>
        <v>54</v>
      </c>
      <c r="J44" s="15">
        <f t="shared" si="5"/>
        <v>99.765258215962433</v>
      </c>
      <c r="K44" s="17">
        <f t="shared" si="2"/>
        <v>-0.66666666666668561</v>
      </c>
      <c r="L44" s="20">
        <f t="shared" si="3"/>
        <v>72.649572649572647</v>
      </c>
      <c r="M44" s="22">
        <f t="shared" si="7"/>
        <v>-106.66666666666669</v>
      </c>
      <c r="N44" s="51"/>
      <c r="O44" s="48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412.66666666666669</v>
      </c>
      <c r="E45" s="13">
        <v>311</v>
      </c>
      <c r="F45" s="26">
        <v>425.5</v>
      </c>
      <c r="G45" s="13">
        <v>307.33333333333331</v>
      </c>
      <c r="H45" s="52">
        <f t="shared" si="0"/>
        <v>103.10985460420032</v>
      </c>
      <c r="I45" s="53">
        <f t="shared" si="1"/>
        <v>12.833333333333314</v>
      </c>
      <c r="J45" s="14">
        <f t="shared" si="5"/>
        <v>98.821007502679521</v>
      </c>
      <c r="K45" s="17">
        <f t="shared" si="2"/>
        <v>-3.6666666666666856</v>
      </c>
      <c r="L45" s="20">
        <f t="shared" si="3"/>
        <v>72.228750489620055</v>
      </c>
      <c r="M45" s="22">
        <f t="shared" si="7"/>
        <v>-118.16666666666669</v>
      </c>
      <c r="N45" s="51"/>
      <c r="O45" s="48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232</v>
      </c>
      <c r="E46" s="13">
        <v>208.16666666666666</v>
      </c>
      <c r="F46" s="26">
        <v>232</v>
      </c>
      <c r="G46" s="13">
        <v>208.16666666666666</v>
      </c>
      <c r="H46" s="11">
        <f t="shared" si="0"/>
        <v>100</v>
      </c>
      <c r="I46" s="6">
        <f t="shared" si="1"/>
        <v>0</v>
      </c>
      <c r="J46" s="14">
        <f t="shared" si="5"/>
        <v>100</v>
      </c>
      <c r="K46" s="17">
        <f t="shared" si="2"/>
        <v>0</v>
      </c>
      <c r="L46" s="20">
        <f t="shared" si="3"/>
        <v>89.727011494252878</v>
      </c>
      <c r="M46" s="22">
        <f t="shared" si="7"/>
        <v>-23.833333333333343</v>
      </c>
      <c r="N46" s="18"/>
      <c r="O46" s="2"/>
    </row>
    <row r="47" spans="1:15" ht="45.75" customHeight="1" x14ac:dyDescent="0.3">
      <c r="A47" s="49" t="s">
        <v>61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19">
        <f>SUM(L6:L46)/39</f>
        <v>85.788670723731173</v>
      </c>
      <c r="M47" s="19">
        <f>SUM(M6:M46)/40</f>
        <v>-102.9113333333333</v>
      </c>
    </row>
    <row r="48" spans="1:15" ht="18.75" x14ac:dyDescent="0.3"/>
    <row r="49" spans="1:3" ht="18.75" x14ac:dyDescent="0.3">
      <c r="A49" s="50" t="s">
        <v>66</v>
      </c>
      <c r="B49" s="50"/>
      <c r="C49" s="50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2025-03-05T23:23:51Z</dcterms:modified>
</cp:coreProperties>
</file>