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J37" i="12" l="1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L29" i="12" l="1"/>
  <c r="H29" i="12" l="1"/>
  <c r="H44" i="12" l="1"/>
  <c r="I44" i="12"/>
  <c r="M46" i="12" l="1"/>
  <c r="L46" i="12"/>
  <c r="I46" i="12"/>
  <c r="H46" i="12"/>
  <c r="M45" i="12"/>
  <c r="L45" i="12"/>
  <c r="I45" i="12"/>
  <c r="H45" i="12"/>
  <c r="M44" i="12"/>
  <c r="L44" i="12"/>
  <c r="M43" i="12"/>
  <c r="L43" i="12"/>
  <c r="I43" i="12"/>
  <c r="H43" i="12"/>
  <c r="M42" i="12"/>
  <c r="L42" i="12"/>
  <c r="I42" i="12"/>
  <c r="H42" i="12"/>
  <c r="M41" i="12"/>
  <c r="L41" i="12"/>
  <c r="I41" i="12"/>
  <c r="H41" i="12"/>
  <c r="M40" i="12"/>
  <c r="L40" i="12"/>
  <c r="I40" i="12"/>
  <c r="H40" i="12"/>
  <c r="M39" i="12"/>
  <c r="L39" i="12"/>
  <c r="I39" i="12"/>
  <c r="H39" i="12"/>
  <c r="M38" i="12"/>
  <c r="L38" i="12"/>
  <c r="I38" i="12"/>
  <c r="H38" i="12"/>
  <c r="M37" i="12"/>
  <c r="L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I7" i="12"/>
  <c r="H7" i="12"/>
  <c r="N7" i="12" l="1"/>
  <c r="O7" i="12"/>
  <c r="L47" i="12"/>
  <c r="N16" i="12"/>
  <c r="N39" i="12"/>
  <c r="O39" i="12"/>
  <c r="O33" i="12"/>
  <c r="N31" i="12"/>
  <c r="N33" i="12"/>
  <c r="O31" i="12"/>
  <c r="O16" i="12"/>
  <c r="M4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<sst xmlns="http://schemas.openxmlformats.org/spreadsheetml/2006/main" count="128" uniqueCount="74">
  <si>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</si>
  <si>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</si>
  <si>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</si>
  <si>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</si>
  <si>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</si>
  <si>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</si>
  <si>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</si>
  <si>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</si>
  <si>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</si>
  <si>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</si>
  <si>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</si>
  <si>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</si>
  <si>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</si>
  <si>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</si>
  <si>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</si>
  <si>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</si>
  <si>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</si>
  <si>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</si>
  <si>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</si>
  <si>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</si>
  <si>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</si>
  <si>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</si>
  <si>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</si>
  <si>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</si>
  <si>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</si>
  <si>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</si>
  <si>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</si>
  <si>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</si>
  <si>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</si>
  <si>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</si>
  <si>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</si>
  <si>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</si>
  <si>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</si>
  <si>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</si>
  <si>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</si>
  <si>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</si>
  <si>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</si>
  <si>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</si>
  <si>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</si>
  <si>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</si>
  <si>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</si>
  <si>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</si>
  <si>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</si>
  <si>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</si>
  <si>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</si>
  <si>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</si>
  <si>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</si>
  <si>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</si>
  <si>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</si>
  <si>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</si>
  <si>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</si>
  <si>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</si>
  <si>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</si>
  <si>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</si>
  <si>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</si>
  <si>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</si>
  <si>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</si>
  <si>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</si>
  <si>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</si>
  <si>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</si>
  <si>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</si>
  <si>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</si>
  <si>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</si>
  <si>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</si>
  <si>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</si>
  <si>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</si>
  <si>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</si>
  <si>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</si>
  <si>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</si>
  <si>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</si>
  <si>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</si>
  <si>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</si>
  <si>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</si>
  <si>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09.07.2025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</si>
</sst>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7" fillId="4" borderId="6" xfId="2" applyNumberFormat="1" applyFont="1" applyFill="1" applyBorder="1" applyAlignment="1">
      <alignment horizontal="center" vertical="center" wrapText="1"/>
    </xf>
    <xf numFmtId="14" fontId="12" fillId="3" borderId="1" xfId="2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2" fontId="7" fillId="4" borderId="10" xfId="2" applyNumberFormat="1" applyFont="1" applyFill="1" applyBorder="1" applyAlignment="1">
      <alignment horizontal="center" vertical="center" wrapText="1"/>
    </xf>
    <xf numFmtId="2" fontId="7" fillId="4" borderId="9" xfId="2" applyNumberFormat="1" applyFont="1" applyFill="1" applyBorder="1" applyAlignment="1">
      <alignment horizontal="center" vertical="center" wrapText="1"/>
    </xf>
    <xf numFmtId="2" fontId="7" fillId="0" borderId="6" xfId="2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/>
    </xf>
    <xf numFmtId="2" fontId="7" fillId="5" borderId="9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37" zoomScale="70" zoomScaleNormal="70" workbookViewId="0">
      <selection activeCell="J24" sqref="J24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5" ht="30.75" customHeight="1" x14ac:dyDescent="0.3">
      <c r="A2" s="35" t="s">
        <v>62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ht="18.75" x14ac:dyDescent="0.3">
      <c r="A3" s="37"/>
      <c r="B3" s="38"/>
      <c r="C3" s="38"/>
      <c r="D3" s="38"/>
      <c r="E3" s="38"/>
      <c r="F3" s="38"/>
      <c r="G3" s="38"/>
      <c r="H3" s="39"/>
      <c r="I3" s="39"/>
      <c r="J3" s="39"/>
      <c r="K3" s="39"/>
    </row>
    <row r="4" spans="1:15" ht="29.25" customHeight="1" x14ac:dyDescent="0.3">
      <c r="A4" s="40" t="s">
        <v>68</v>
      </c>
      <c r="B4" s="43" t="s">
        <v>69</v>
      </c>
      <c r="C4" s="23"/>
      <c r="D4" s="45" t="s">
        <v>1</v>
      </c>
      <c r="E4" s="45"/>
      <c r="F4" s="45"/>
      <c r="G4" s="45"/>
      <c r="H4" s="45" t="s">
        <v>73</v>
      </c>
      <c r="I4" s="45"/>
      <c r="J4" s="45"/>
      <c r="K4" s="45"/>
      <c r="L4" s="45"/>
      <c r="M4" s="45"/>
      <c r="N4" s="45"/>
      <c r="O4" s="45"/>
    </row>
    <row r="5" spans="1:15" ht="122.25" customHeight="1" x14ac:dyDescent="0.3">
      <c r="A5" s="41"/>
      <c r="B5" s="44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6" t="s">
        <v>2</v>
      </c>
      <c r="I5" s="47"/>
      <c r="J5" s="48" t="s">
        <v>3</v>
      </c>
      <c r="K5" s="49"/>
      <c r="L5" s="50" t="s">
        <v>71</v>
      </c>
      <c r="M5" s="50"/>
      <c r="N5" s="51" t="s">
        <v>72</v>
      </c>
      <c r="O5" s="51"/>
    </row>
    <row r="6" spans="1:15" ht="24" customHeight="1" x14ac:dyDescent="0.3">
      <c r="A6" s="42"/>
      <c r="B6" s="44"/>
      <c r="C6" s="24"/>
      <c r="D6" s="53">
        <v>45840</v>
      </c>
      <c r="E6" s="54"/>
      <c r="F6" s="53">
        <v>45847</v>
      </c>
      <c r="G6" s="54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52">
        <v>674</v>
      </c>
      <c r="E7" s="13">
        <v>0</v>
      </c>
      <c r="F7" s="55">
        <v>599</v>
      </c>
      <c r="G7" s="13">
        <v>0</v>
      </c>
      <c r="H7" s="58">
        <f t="shared" ref="H7:H46" si="0">F7/D7*100</f>
        <v>88.872403560830861</v>
      </c>
      <c r="I7" s="6">
        <f t="shared" ref="I7:I46" si="1">F7-D7</f>
        <v>-75</v>
      </c>
      <c r="J7" s="14">
        <v>0</v>
      </c>
      <c r="K7" s="17">
        <f t="shared" ref="K7:K36" si="2">G7-E7</f>
        <v>0</v>
      </c>
      <c r="L7" s="22">
        <f t="shared" ref="L7:L46" si="3">G7/F7*100</f>
        <v>0</v>
      </c>
      <c r="M7" s="22">
        <f t="shared" ref="M7:M16" si="4">G7-F7</f>
        <v>-599</v>
      </c>
      <c r="N7" s="33">
        <f>SUM(L7:L12)/5</f>
        <v>83.138733830364615</v>
      </c>
      <c r="O7" s="30">
        <f>SUM(M7:M12)/5</f>
        <v>-217.05833333333334</v>
      </c>
    </row>
    <row r="8" spans="1:15" ht="18.75" x14ac:dyDescent="0.3">
      <c r="A8" s="3" t="s">
        <v>50</v>
      </c>
      <c r="B8" s="25" t="s">
        <v>6</v>
      </c>
      <c r="C8" s="25"/>
      <c r="D8" s="26">
        <v>1003.3333333333334</v>
      </c>
      <c r="E8" s="57">
        <v>810.875</v>
      </c>
      <c r="F8" s="56">
        <v>1003.3333333333334</v>
      </c>
      <c r="G8" s="57">
        <v>810.875</v>
      </c>
      <c r="H8" s="58">
        <f t="shared" si="0"/>
        <v>100</v>
      </c>
      <c r="I8" s="6">
        <f t="shared" si="1"/>
        <v>0</v>
      </c>
      <c r="J8" s="14">
        <f t="shared" ref="J8:J36" si="5">G8/E8*100</f>
        <v>100</v>
      </c>
      <c r="K8" s="17">
        <f t="shared" si="2"/>
        <v>0</v>
      </c>
      <c r="L8" s="20">
        <f t="shared" si="3"/>
        <v>80.818106312292358</v>
      </c>
      <c r="M8" s="22">
        <f t="shared" si="4"/>
        <v>-192.45833333333337</v>
      </c>
      <c r="N8" s="33"/>
      <c r="O8" s="30"/>
    </row>
    <row r="9" spans="1:15" ht="18.75" x14ac:dyDescent="0.3">
      <c r="A9" s="3" t="s">
        <v>10</v>
      </c>
      <c r="B9" s="25" t="s">
        <v>6</v>
      </c>
      <c r="C9" s="25"/>
      <c r="D9" s="26">
        <v>428.66666666666669</v>
      </c>
      <c r="E9" s="57">
        <v>237</v>
      </c>
      <c r="F9" s="56">
        <v>428.66666666666669</v>
      </c>
      <c r="G9" s="57">
        <v>237</v>
      </c>
      <c r="H9" s="58">
        <f t="shared" si="0"/>
        <v>100</v>
      </c>
      <c r="I9" s="6">
        <f t="shared" si="1"/>
        <v>0</v>
      </c>
      <c r="J9" s="14">
        <f t="shared" si="5"/>
        <v>100</v>
      </c>
      <c r="K9" s="17">
        <f t="shared" si="2"/>
        <v>0</v>
      </c>
      <c r="L9" s="20">
        <f t="shared" si="3"/>
        <v>55.287713841368578</v>
      </c>
      <c r="M9" s="22">
        <f t="shared" si="4"/>
        <v>-191.66666666666669</v>
      </c>
      <c r="N9" s="33"/>
      <c r="O9" s="30"/>
    </row>
    <row r="10" spans="1:15" ht="18.75" x14ac:dyDescent="0.3">
      <c r="A10" s="3" t="s">
        <v>7</v>
      </c>
      <c r="B10" s="25" t="s">
        <v>6</v>
      </c>
      <c r="C10" s="25"/>
      <c r="D10" s="26">
        <v>459</v>
      </c>
      <c r="E10" s="57">
        <v>446.25</v>
      </c>
      <c r="F10" s="56">
        <v>459</v>
      </c>
      <c r="G10" s="57">
        <v>446.25</v>
      </c>
      <c r="H10" s="58">
        <f t="shared" si="0"/>
        <v>100</v>
      </c>
      <c r="I10" s="6">
        <f t="shared" si="1"/>
        <v>0</v>
      </c>
      <c r="J10" s="14">
        <f t="shared" si="5"/>
        <v>100</v>
      </c>
      <c r="K10" s="17">
        <f t="shared" si="2"/>
        <v>0</v>
      </c>
      <c r="L10" s="20">
        <f t="shared" si="3"/>
        <v>97.222222222222214</v>
      </c>
      <c r="M10" s="22">
        <f t="shared" si="4"/>
        <v>-12.75</v>
      </c>
      <c r="N10" s="33"/>
      <c r="O10" s="30"/>
    </row>
    <row r="11" spans="1:15" ht="18.75" x14ac:dyDescent="0.3">
      <c r="A11" s="3" t="s">
        <v>11</v>
      </c>
      <c r="B11" s="25" t="s">
        <v>6</v>
      </c>
      <c r="C11" s="25"/>
      <c r="D11" s="26">
        <v>304.66666666666669</v>
      </c>
      <c r="E11" s="57">
        <v>292.25</v>
      </c>
      <c r="F11" s="56">
        <v>332.66666666666669</v>
      </c>
      <c r="G11" s="57">
        <v>292.25</v>
      </c>
      <c r="H11" s="59">
        <f t="shared" si="0"/>
        <v>109.19037199124726</v>
      </c>
      <c r="I11" s="29">
        <f t="shared" si="1"/>
        <v>28</v>
      </c>
      <c r="J11" s="14">
        <f t="shared" si="5"/>
        <v>100</v>
      </c>
      <c r="K11" s="17">
        <f t="shared" si="2"/>
        <v>0</v>
      </c>
      <c r="L11" s="20">
        <f t="shared" si="3"/>
        <v>87.850701402805612</v>
      </c>
      <c r="M11" s="22">
        <f t="shared" si="4"/>
        <v>-40.416666666666686</v>
      </c>
      <c r="N11" s="33"/>
      <c r="O11" s="30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893.33333333333337</v>
      </c>
      <c r="E12" s="57">
        <v>844.33333333333337</v>
      </c>
      <c r="F12" s="56">
        <v>893.33333333333337</v>
      </c>
      <c r="G12" s="57">
        <v>844.33333333333337</v>
      </c>
      <c r="H12" s="58">
        <f t="shared" si="0"/>
        <v>100</v>
      </c>
      <c r="I12" s="6">
        <f t="shared" si="1"/>
        <v>0</v>
      </c>
      <c r="J12" s="14">
        <f t="shared" si="5"/>
        <v>100</v>
      </c>
      <c r="K12" s="17">
        <f t="shared" si="2"/>
        <v>0</v>
      </c>
      <c r="L12" s="20">
        <f t="shared" si="3"/>
        <v>94.514925373134332</v>
      </c>
      <c r="M12" s="22">
        <f t="shared" si="4"/>
        <v>-49</v>
      </c>
      <c r="N12" s="33"/>
      <c r="O12" s="30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105.33333333333333</v>
      </c>
      <c r="E13" s="57">
        <v>94.375</v>
      </c>
      <c r="F13" s="56">
        <v>105.33333333333333</v>
      </c>
      <c r="G13" s="57">
        <v>94.375</v>
      </c>
      <c r="H13" s="58">
        <f t="shared" si="0"/>
        <v>100</v>
      </c>
      <c r="I13" s="11">
        <f t="shared" si="1"/>
        <v>0</v>
      </c>
      <c r="J13" s="15">
        <f t="shared" si="5"/>
        <v>100</v>
      </c>
      <c r="K13" s="27">
        <f t="shared" si="2"/>
        <v>0</v>
      </c>
      <c r="L13" s="20">
        <f t="shared" si="3"/>
        <v>89.596518987341781</v>
      </c>
      <c r="M13" s="22">
        <f t="shared" si="4"/>
        <v>-10.958333333333329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135</v>
      </c>
      <c r="E14" s="57">
        <v>167</v>
      </c>
      <c r="F14" s="56">
        <v>202.5</v>
      </c>
      <c r="G14" s="57">
        <v>167</v>
      </c>
      <c r="H14" s="59">
        <f t="shared" si="0"/>
        <v>150</v>
      </c>
      <c r="I14" s="28">
        <f t="shared" si="1"/>
        <v>67.5</v>
      </c>
      <c r="J14" s="15">
        <f t="shared" si="5"/>
        <v>100</v>
      </c>
      <c r="K14" s="27">
        <f t="shared" si="2"/>
        <v>0</v>
      </c>
      <c r="L14" s="20">
        <f t="shared" si="3"/>
        <v>82.46913580246914</v>
      </c>
      <c r="M14" s="22">
        <f t="shared" si="4"/>
        <v>-35.5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594.33333333333337</v>
      </c>
      <c r="E15" s="57">
        <v>531.94000000000005</v>
      </c>
      <c r="F15" s="56">
        <v>539</v>
      </c>
      <c r="G15" s="57">
        <v>531.94000000000005</v>
      </c>
      <c r="H15" s="58">
        <f t="shared" si="0"/>
        <v>90.689848569826125</v>
      </c>
      <c r="I15" s="11">
        <f t="shared" si="1"/>
        <v>-55.333333333333371</v>
      </c>
      <c r="J15" s="15">
        <f t="shared" si="5"/>
        <v>100</v>
      </c>
      <c r="K15" s="27">
        <f t="shared" si="2"/>
        <v>0</v>
      </c>
      <c r="L15" s="20">
        <f t="shared" si="3"/>
        <v>98.690166975881283</v>
      </c>
      <c r="M15" s="22">
        <f t="shared" si="4"/>
        <v>-7.0599999999999454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1169</v>
      </c>
      <c r="E16" s="57">
        <v>1200.8125</v>
      </c>
      <c r="F16" s="56">
        <v>1296.6666666666667</v>
      </c>
      <c r="G16" s="57">
        <v>1200.8125</v>
      </c>
      <c r="H16" s="59">
        <f t="shared" si="0"/>
        <v>110.92101511263188</v>
      </c>
      <c r="I16" s="28">
        <f t="shared" si="1"/>
        <v>127.66666666666674</v>
      </c>
      <c r="J16" s="14">
        <f t="shared" si="5"/>
        <v>100</v>
      </c>
      <c r="K16" s="17">
        <f t="shared" si="2"/>
        <v>0</v>
      </c>
      <c r="L16" s="20">
        <f t="shared" si="3"/>
        <v>92.607647814910024</v>
      </c>
      <c r="M16" s="22">
        <f t="shared" si="4"/>
        <v>-95.854166666666742</v>
      </c>
      <c r="N16" s="33">
        <f>SUM(L16:L22)/7</f>
        <v>85.08152583890066</v>
      </c>
      <c r="O16" s="30">
        <f>SUM(M16:M22)/7</f>
        <v>-86.670357142857156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208</v>
      </c>
      <c r="E17" s="57">
        <v>181.69</v>
      </c>
      <c r="F17" s="56">
        <v>216.53333333333333</v>
      </c>
      <c r="G17" s="57">
        <v>181.69</v>
      </c>
      <c r="H17" s="59">
        <f t="shared" si="0"/>
        <v>104.10256410256412</v>
      </c>
      <c r="I17" s="29">
        <f t="shared" si="1"/>
        <v>8.5333333333333314</v>
      </c>
      <c r="J17" s="14">
        <f t="shared" si="5"/>
        <v>100</v>
      </c>
      <c r="K17" s="17">
        <f t="shared" si="2"/>
        <v>0</v>
      </c>
      <c r="L17" s="20">
        <f t="shared" si="3"/>
        <v>83.908559113300498</v>
      </c>
      <c r="M17" s="22">
        <f>G18-F18</f>
        <v>-95.613333333333287</v>
      </c>
      <c r="N17" s="33"/>
      <c r="O17" s="30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498</v>
      </c>
      <c r="E18" s="57">
        <v>333.72</v>
      </c>
      <c r="F18" s="56">
        <v>429.33333333333331</v>
      </c>
      <c r="G18" s="57">
        <v>333.72</v>
      </c>
      <c r="H18" s="58">
        <f t="shared" si="0"/>
        <v>86.211512717536806</v>
      </c>
      <c r="I18" s="6">
        <f t="shared" si="1"/>
        <v>-68.666666666666686</v>
      </c>
      <c r="J18" s="14">
        <f t="shared" si="5"/>
        <v>100</v>
      </c>
      <c r="K18" s="17">
        <f t="shared" si="2"/>
        <v>0</v>
      </c>
      <c r="L18" s="20">
        <f t="shared" si="3"/>
        <v>77.729813664596278</v>
      </c>
      <c r="M18" s="22">
        <f t="shared" ref="M18:M27" si="6">G18-F18</f>
        <v>-95.613333333333287</v>
      </c>
      <c r="N18" s="33"/>
      <c r="O18" s="30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648.33333333333337</v>
      </c>
      <c r="E19" s="57">
        <v>499.80500000000001</v>
      </c>
      <c r="F19" s="56">
        <v>648.33333333333337</v>
      </c>
      <c r="G19" s="57">
        <v>499.80500000000001</v>
      </c>
      <c r="H19" s="58">
        <f t="shared" si="0"/>
        <v>100</v>
      </c>
      <c r="I19" s="6">
        <f t="shared" si="1"/>
        <v>0</v>
      </c>
      <c r="J19" s="14">
        <f t="shared" si="5"/>
        <v>100</v>
      </c>
      <c r="K19" s="17">
        <f t="shared" si="2"/>
        <v>0</v>
      </c>
      <c r="L19" s="20">
        <f t="shared" si="3"/>
        <v>77.09074550128534</v>
      </c>
      <c r="M19" s="22">
        <f t="shared" si="6"/>
        <v>-148.52833333333336</v>
      </c>
      <c r="N19" s="33"/>
      <c r="O19" s="30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666.33333333333337</v>
      </c>
      <c r="E20" s="57">
        <v>678.25</v>
      </c>
      <c r="F20" s="56">
        <v>666.33333333333337</v>
      </c>
      <c r="G20" s="57">
        <v>678.25</v>
      </c>
      <c r="H20" s="58">
        <f t="shared" si="0"/>
        <v>100</v>
      </c>
      <c r="I20" s="6">
        <f t="shared" si="1"/>
        <v>0</v>
      </c>
      <c r="J20" s="14">
        <f t="shared" si="5"/>
        <v>100</v>
      </c>
      <c r="K20" s="17">
        <f t="shared" si="2"/>
        <v>0</v>
      </c>
      <c r="L20" s="20">
        <f t="shared" si="3"/>
        <v>101.78839419709855</v>
      </c>
      <c r="M20" s="22">
        <f t="shared" si="6"/>
        <v>11.916666666666629</v>
      </c>
      <c r="N20" s="33"/>
      <c r="O20" s="30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149.33333333333334</v>
      </c>
      <c r="E21" s="57">
        <v>117.25</v>
      </c>
      <c r="F21" s="56">
        <v>147</v>
      </c>
      <c r="G21" s="57">
        <v>117.25</v>
      </c>
      <c r="H21" s="58">
        <f t="shared" si="0"/>
        <v>98.437499999999986</v>
      </c>
      <c r="I21" s="6">
        <f t="shared" si="1"/>
        <v>-2.3333333333333428</v>
      </c>
      <c r="J21" s="14">
        <f t="shared" si="5"/>
        <v>100</v>
      </c>
      <c r="K21" s="17">
        <f t="shared" si="2"/>
        <v>0</v>
      </c>
      <c r="L21" s="20">
        <f t="shared" si="3"/>
        <v>79.761904761904773</v>
      </c>
      <c r="M21" s="22">
        <f t="shared" si="6"/>
        <v>-29.75</v>
      </c>
      <c r="N21" s="33"/>
      <c r="O21" s="30"/>
    </row>
    <row r="22" spans="1:15" ht="18.75" x14ac:dyDescent="0.3">
      <c r="A22" s="3" t="s">
        <v>39</v>
      </c>
      <c r="B22" s="25" t="s">
        <v>6</v>
      </c>
      <c r="C22" s="25"/>
      <c r="D22" s="26">
        <v>827.33333333333337</v>
      </c>
      <c r="E22" s="57">
        <v>731.75</v>
      </c>
      <c r="F22" s="56">
        <v>885</v>
      </c>
      <c r="G22" s="57">
        <v>731.75</v>
      </c>
      <c r="H22" s="59">
        <f t="shared" si="0"/>
        <v>106.97018533440774</v>
      </c>
      <c r="I22" s="29">
        <f t="shared" si="1"/>
        <v>57.666666666666629</v>
      </c>
      <c r="J22" s="14">
        <f t="shared" si="5"/>
        <v>100</v>
      </c>
      <c r="K22" s="17">
        <f t="shared" si="2"/>
        <v>0</v>
      </c>
      <c r="L22" s="20">
        <f t="shared" si="3"/>
        <v>82.683615819209038</v>
      </c>
      <c r="M22" s="22">
        <f t="shared" si="6"/>
        <v>-153.25</v>
      </c>
      <c r="N22" s="33"/>
      <c r="O22" s="30"/>
    </row>
    <row r="23" spans="1:15" ht="18.75" x14ac:dyDescent="0.3">
      <c r="A23" s="3" t="s">
        <v>17</v>
      </c>
      <c r="B23" s="25" t="s">
        <v>9</v>
      </c>
      <c r="C23" s="25"/>
      <c r="D23" s="26">
        <v>153</v>
      </c>
      <c r="E23" s="57">
        <v>146.75</v>
      </c>
      <c r="F23" s="56">
        <v>151.33333333333334</v>
      </c>
      <c r="G23" s="57">
        <v>143</v>
      </c>
      <c r="H23" s="58">
        <f t="shared" si="0"/>
        <v>98.91067538126363</v>
      </c>
      <c r="I23" s="6">
        <f t="shared" si="1"/>
        <v>-1.6666666666666572</v>
      </c>
      <c r="J23" s="14">
        <f t="shared" si="5"/>
        <v>97.444633730834752</v>
      </c>
      <c r="K23" s="17">
        <f t="shared" si="2"/>
        <v>-3.75</v>
      </c>
      <c r="L23" s="20">
        <f t="shared" si="3"/>
        <v>94.493392070484575</v>
      </c>
      <c r="M23" s="22">
        <f t="shared" si="6"/>
        <v>-8.3333333333333428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116</v>
      </c>
      <c r="E24" s="57">
        <v>96.7</v>
      </c>
      <c r="F24" s="56">
        <v>117.66666666666667</v>
      </c>
      <c r="G24" s="57">
        <v>96.7</v>
      </c>
      <c r="H24" s="58">
        <f t="shared" si="0"/>
        <v>101.43678160919541</v>
      </c>
      <c r="I24" s="6">
        <f t="shared" si="1"/>
        <v>1.6666666666666714</v>
      </c>
      <c r="J24" s="14">
        <f t="shared" si="5"/>
        <v>100</v>
      </c>
      <c r="K24" s="17">
        <f t="shared" si="2"/>
        <v>0</v>
      </c>
      <c r="L24" s="20">
        <f t="shared" si="3"/>
        <v>82.181303116147305</v>
      </c>
      <c r="M24" s="22">
        <f t="shared" si="6"/>
        <v>-20.966666666666669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381</v>
      </c>
      <c r="E25" s="57">
        <v>280.07749999999999</v>
      </c>
      <c r="F25" s="56">
        <v>381</v>
      </c>
      <c r="G25" s="57">
        <v>280.07749999999999</v>
      </c>
      <c r="H25" s="58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73.511154855643042</v>
      </c>
      <c r="M25" s="22">
        <f t="shared" si="6"/>
        <v>-100.92250000000001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328.66666666666669</v>
      </c>
      <c r="E26" s="57">
        <v>330.73750000000001</v>
      </c>
      <c r="F26" s="56">
        <v>356</v>
      </c>
      <c r="G26" s="57">
        <v>330.73750000000001</v>
      </c>
      <c r="H26" s="58">
        <f t="shared" si="0"/>
        <v>108.31643002028397</v>
      </c>
      <c r="I26" s="6">
        <f t="shared" si="1"/>
        <v>27.333333333333314</v>
      </c>
      <c r="J26" s="14">
        <f t="shared" si="5"/>
        <v>100</v>
      </c>
      <c r="K26" s="17">
        <f t="shared" si="2"/>
        <v>0</v>
      </c>
      <c r="L26" s="20">
        <f t="shared" si="3"/>
        <v>92.903792134831463</v>
      </c>
      <c r="M26" s="22">
        <f t="shared" si="6"/>
        <v>-25.262499999999989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926.66666666666663</v>
      </c>
      <c r="E27" s="57">
        <v>761.25</v>
      </c>
      <c r="F27" s="56">
        <v>926.66666666666663</v>
      </c>
      <c r="G27" s="57">
        <v>761.25</v>
      </c>
      <c r="H27" s="58">
        <f t="shared" si="0"/>
        <v>100</v>
      </c>
      <c r="I27" s="6">
        <f t="shared" si="1"/>
        <v>0</v>
      </c>
      <c r="J27" s="14">
        <f t="shared" si="5"/>
        <v>100</v>
      </c>
      <c r="K27" s="17">
        <f t="shared" si="2"/>
        <v>0</v>
      </c>
      <c r="L27" s="20">
        <f t="shared" si="3"/>
        <v>82.149280575539578</v>
      </c>
      <c r="M27" s="22">
        <f t="shared" si="6"/>
        <v>-165.41666666666663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58.733333333333327</v>
      </c>
      <c r="E28" s="57">
        <v>46.95</v>
      </c>
      <c r="F28" s="56">
        <v>58.733333333333327</v>
      </c>
      <c r="G28" s="57">
        <v>46.95</v>
      </c>
      <c r="H28" s="58">
        <f t="shared" si="0"/>
        <v>100</v>
      </c>
      <c r="I28" s="6">
        <f t="shared" si="1"/>
        <v>0</v>
      </c>
      <c r="J28" s="14">
        <f t="shared" si="5"/>
        <v>100</v>
      </c>
      <c r="K28" s="17">
        <f t="shared" si="2"/>
        <v>0</v>
      </c>
      <c r="L28" s="20">
        <f t="shared" si="3"/>
        <v>79.93757094211125</v>
      </c>
      <c r="M28" s="22">
        <f>G29-F29</f>
        <v>-944.40333333333319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3446.1533333333332</v>
      </c>
      <c r="E29" s="57">
        <v>2501.75</v>
      </c>
      <c r="F29" s="56">
        <v>3446.1533333333332</v>
      </c>
      <c r="G29" s="57">
        <v>2501.75</v>
      </c>
      <c r="H29" s="58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72.595434910034967</v>
      </c>
      <c r="M29" s="22">
        <f>G29-F29</f>
        <v>-944.40333333333319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60.666666666666664</v>
      </c>
      <c r="E30" s="57">
        <v>64.6875</v>
      </c>
      <c r="F30" s="56">
        <v>60.666666666666664</v>
      </c>
      <c r="G30" s="57">
        <v>64.6875</v>
      </c>
      <c r="H30" s="58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106.62774725274727</v>
      </c>
      <c r="M30" s="22">
        <f>G31-F31</f>
        <v>-16.700000000000003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100.66666666666667</v>
      </c>
      <c r="E31" s="57">
        <v>83.966666666666669</v>
      </c>
      <c r="F31" s="56">
        <v>100.66666666666667</v>
      </c>
      <c r="G31" s="57">
        <v>83.966666666666669</v>
      </c>
      <c r="H31" s="58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83.410596026490069</v>
      </c>
      <c r="M31" s="22">
        <f t="shared" ref="M31:M46" si="7">G31-F31</f>
        <v>-16.700000000000003</v>
      </c>
      <c r="N31" s="33">
        <f>SUM(L31:L32)/2</f>
        <v>85.463343497046793</v>
      </c>
      <c r="O31" s="30">
        <f>SUM(M31:M32)/2</f>
        <v>-14.168749999999996</v>
      </c>
    </row>
    <row r="32" spans="1:15" ht="37.5" x14ac:dyDescent="0.3">
      <c r="A32" s="3" t="s">
        <v>0</v>
      </c>
      <c r="B32" s="25" t="s">
        <v>6</v>
      </c>
      <c r="C32" s="25"/>
      <c r="D32" s="26">
        <v>93.219999999999985</v>
      </c>
      <c r="E32" s="57">
        <v>81.582499999999996</v>
      </c>
      <c r="F32" s="56">
        <v>93.219999999999985</v>
      </c>
      <c r="G32" s="57">
        <v>81.582499999999996</v>
      </c>
      <c r="H32" s="58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22">
        <f t="shared" si="3"/>
        <v>87.516090967603532</v>
      </c>
      <c r="M32" s="22">
        <f t="shared" si="7"/>
        <v>-11.637499999999989</v>
      </c>
      <c r="N32" s="33"/>
      <c r="O32" s="30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124</v>
      </c>
      <c r="E33" s="57">
        <v>100.15</v>
      </c>
      <c r="F33" s="56">
        <v>124</v>
      </c>
      <c r="G33" s="57">
        <v>100.15</v>
      </c>
      <c r="H33" s="58">
        <f t="shared" si="0"/>
        <v>100</v>
      </c>
      <c r="I33" s="6">
        <f t="shared" si="1"/>
        <v>0</v>
      </c>
      <c r="J33" s="14">
        <f t="shared" si="5"/>
        <v>100</v>
      </c>
      <c r="K33" s="17">
        <f t="shared" si="2"/>
        <v>0</v>
      </c>
      <c r="L33" s="20">
        <f t="shared" si="3"/>
        <v>80.766129032258078</v>
      </c>
      <c r="M33" s="22">
        <f t="shared" si="7"/>
        <v>-23.849999999999994</v>
      </c>
      <c r="N33" s="33">
        <f>SUM(L33:L38)/6</f>
        <v>88.24002897300339</v>
      </c>
      <c r="O33" s="30">
        <f>SUM(M33:M38)/6</f>
        <v>-11.685555555555553</v>
      </c>
    </row>
    <row r="34" spans="1:15" ht="18.75" x14ac:dyDescent="0.3">
      <c r="A34" s="3" t="s">
        <v>63</v>
      </c>
      <c r="B34" s="25" t="s">
        <v>6</v>
      </c>
      <c r="C34" s="25"/>
      <c r="D34" s="26">
        <v>74</v>
      </c>
      <c r="E34" s="57">
        <v>64.0625</v>
      </c>
      <c r="F34" s="56">
        <v>75.666666666666671</v>
      </c>
      <c r="G34" s="57">
        <v>64.0625</v>
      </c>
      <c r="H34" s="58">
        <f t="shared" si="0"/>
        <v>102.25225225225225</v>
      </c>
      <c r="I34" s="6">
        <f t="shared" si="1"/>
        <v>1.6666666666666714</v>
      </c>
      <c r="J34" s="14">
        <f t="shared" si="5"/>
        <v>100</v>
      </c>
      <c r="K34" s="17">
        <f t="shared" si="2"/>
        <v>0</v>
      </c>
      <c r="L34" s="20">
        <f t="shared" si="3"/>
        <v>84.664096916299556</v>
      </c>
      <c r="M34" s="22">
        <f t="shared" si="7"/>
        <v>-11.604166666666671</v>
      </c>
      <c r="N34" s="33"/>
      <c r="O34" s="30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77.333333333333329</v>
      </c>
      <c r="E35" s="57">
        <v>68.400000000000006</v>
      </c>
      <c r="F35" s="56">
        <v>81.333333333333329</v>
      </c>
      <c r="G35" s="57">
        <v>68.400000000000006</v>
      </c>
      <c r="H35" s="59">
        <f t="shared" si="0"/>
        <v>105.17241379310344</v>
      </c>
      <c r="I35" s="29">
        <f t="shared" si="1"/>
        <v>4</v>
      </c>
      <c r="J35" s="14">
        <f t="shared" si="5"/>
        <v>100</v>
      </c>
      <c r="K35" s="17">
        <f t="shared" si="2"/>
        <v>0</v>
      </c>
      <c r="L35" s="20">
        <f t="shared" si="3"/>
        <v>84.098360655737707</v>
      </c>
      <c r="M35" s="22">
        <f t="shared" si="7"/>
        <v>-12.933333333333323</v>
      </c>
      <c r="N35" s="33"/>
      <c r="O35" s="30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97.833333333333329</v>
      </c>
      <c r="E36" s="57">
        <v>68.4375</v>
      </c>
      <c r="F36" s="56">
        <v>97.833333333333329</v>
      </c>
      <c r="G36" s="57">
        <v>68.4375</v>
      </c>
      <c r="H36" s="58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69.95315161839865</v>
      </c>
      <c r="M36" s="22">
        <f t="shared" si="7"/>
        <v>-29.395833333333329</v>
      </c>
      <c r="N36" s="33"/>
      <c r="O36" s="30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135</v>
      </c>
      <c r="E37" s="57">
        <v>110.29666666666667</v>
      </c>
      <c r="F37" s="56">
        <v>135</v>
      </c>
      <c r="G37" s="57">
        <v>110.29666666666667</v>
      </c>
      <c r="H37" s="58">
        <f t="shared" si="0"/>
        <v>100</v>
      </c>
      <c r="I37" s="6">
        <f t="shared" si="1"/>
        <v>0</v>
      </c>
      <c r="J37" s="14">
        <f t="shared" ref="J37:J46" si="8">G37/E37*100</f>
        <v>100</v>
      </c>
      <c r="K37" s="17">
        <f t="shared" ref="K37:K46" si="9">G37-E37</f>
        <v>0</v>
      </c>
      <c r="L37" s="20">
        <f t="shared" si="3"/>
        <v>81.701234567901238</v>
      </c>
      <c r="M37" s="22">
        <f t="shared" si="7"/>
        <v>-24.703333333333333</v>
      </c>
      <c r="N37" s="33"/>
      <c r="O37" s="30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114.56666666666666</v>
      </c>
      <c r="E38" s="57">
        <v>146.94</v>
      </c>
      <c r="F38" s="56">
        <v>114.56666666666666</v>
      </c>
      <c r="G38" s="57">
        <v>146.94</v>
      </c>
      <c r="H38" s="58">
        <f t="shared" si="0"/>
        <v>100</v>
      </c>
      <c r="I38" s="6">
        <f t="shared" si="1"/>
        <v>0</v>
      </c>
      <c r="J38" s="14">
        <f t="shared" si="8"/>
        <v>100</v>
      </c>
      <c r="K38" s="17">
        <f t="shared" si="9"/>
        <v>0</v>
      </c>
      <c r="L38" s="20">
        <f t="shared" si="3"/>
        <v>128.2572010474251</v>
      </c>
      <c r="M38" s="22">
        <f t="shared" si="7"/>
        <v>32.373333333333335</v>
      </c>
      <c r="N38" s="33"/>
      <c r="O38" s="30"/>
    </row>
    <row r="39" spans="1:15" ht="18.75" x14ac:dyDescent="0.3">
      <c r="A39" s="3" t="s">
        <v>27</v>
      </c>
      <c r="B39" s="25" t="s">
        <v>6</v>
      </c>
      <c r="C39" s="25"/>
      <c r="D39" s="26">
        <v>97</v>
      </c>
      <c r="E39" s="57">
        <v>91.375</v>
      </c>
      <c r="F39" s="56">
        <v>99</v>
      </c>
      <c r="G39" s="57">
        <v>91.375</v>
      </c>
      <c r="H39" s="58">
        <f t="shared" si="0"/>
        <v>102.06185567010309</v>
      </c>
      <c r="I39" s="6">
        <f t="shared" si="1"/>
        <v>2</v>
      </c>
      <c r="J39" s="14">
        <f t="shared" si="8"/>
        <v>100</v>
      </c>
      <c r="K39" s="17">
        <f t="shared" si="9"/>
        <v>0</v>
      </c>
      <c r="L39" s="20">
        <f t="shared" si="3"/>
        <v>92.297979797979806</v>
      </c>
      <c r="M39" s="22">
        <f t="shared" si="7"/>
        <v>-7.625</v>
      </c>
      <c r="N39" s="33">
        <f>SUM(L39:L45)/6</f>
        <v>109.54951951188957</v>
      </c>
      <c r="O39" s="30">
        <f>SUM(M39:M45)/6</f>
        <v>-8.5520833333333304</v>
      </c>
    </row>
    <row r="40" spans="1:15" ht="18.75" x14ac:dyDescent="0.3">
      <c r="A40" s="3" t="s">
        <v>28</v>
      </c>
      <c r="B40" s="25" t="s">
        <v>6</v>
      </c>
      <c r="C40" s="25"/>
      <c r="D40" s="26">
        <v>104.66666666666667</v>
      </c>
      <c r="E40" s="57">
        <v>87.333333333333329</v>
      </c>
      <c r="F40" s="56">
        <v>98.666666666666671</v>
      </c>
      <c r="G40" s="57">
        <v>85.333333333333329</v>
      </c>
      <c r="H40" s="58">
        <f t="shared" si="0"/>
        <v>94.267515923566876</v>
      </c>
      <c r="I40" s="6">
        <f t="shared" si="1"/>
        <v>-6</v>
      </c>
      <c r="J40" s="14">
        <f t="shared" si="8"/>
        <v>97.70992366412213</v>
      </c>
      <c r="K40" s="17">
        <f t="shared" si="9"/>
        <v>-2</v>
      </c>
      <c r="L40" s="20">
        <f t="shared" si="3"/>
        <v>86.486486486486484</v>
      </c>
      <c r="M40" s="22">
        <f t="shared" si="7"/>
        <v>-13.333333333333343</v>
      </c>
      <c r="N40" s="33"/>
      <c r="O40" s="30"/>
    </row>
    <row r="41" spans="1:15" ht="18.75" x14ac:dyDescent="0.3">
      <c r="A41" s="3" t="s">
        <v>29</v>
      </c>
      <c r="B41" s="25" t="s">
        <v>6</v>
      </c>
      <c r="C41" s="25"/>
      <c r="D41" s="26">
        <v>110</v>
      </c>
      <c r="E41" s="57">
        <v>89.375</v>
      </c>
      <c r="F41" s="56">
        <v>98.333333333333329</v>
      </c>
      <c r="G41" s="57">
        <v>89.375</v>
      </c>
      <c r="H41" s="58">
        <f t="shared" si="0"/>
        <v>89.393939393939391</v>
      </c>
      <c r="I41" s="6">
        <f t="shared" si="1"/>
        <v>-11.666666666666671</v>
      </c>
      <c r="J41" s="14">
        <f t="shared" si="8"/>
        <v>100</v>
      </c>
      <c r="K41" s="17">
        <f t="shared" si="9"/>
        <v>0</v>
      </c>
      <c r="L41" s="20">
        <f t="shared" si="3"/>
        <v>90.889830508474574</v>
      </c>
      <c r="M41" s="22">
        <f t="shared" si="7"/>
        <v>-8.9583333333333286</v>
      </c>
      <c r="N41" s="33"/>
      <c r="O41" s="30"/>
    </row>
    <row r="42" spans="1:15" ht="18.75" x14ac:dyDescent="0.3">
      <c r="A42" s="3" t="s">
        <v>30</v>
      </c>
      <c r="B42" s="25" t="s">
        <v>6</v>
      </c>
      <c r="C42" s="25"/>
      <c r="D42" s="26">
        <v>137</v>
      </c>
      <c r="E42" s="57">
        <v>111.8125</v>
      </c>
      <c r="F42" s="56">
        <v>117.66666666666667</v>
      </c>
      <c r="G42" s="57">
        <v>117.8125</v>
      </c>
      <c r="H42" s="58">
        <f t="shared" si="0"/>
        <v>85.888077858880791</v>
      </c>
      <c r="I42" s="6">
        <f t="shared" si="1"/>
        <v>-19.333333333333329</v>
      </c>
      <c r="J42" s="29">
        <f t="shared" si="8"/>
        <v>105.36612632755728</v>
      </c>
      <c r="K42" s="60">
        <f t="shared" si="9"/>
        <v>6</v>
      </c>
      <c r="L42" s="20">
        <f t="shared" si="3"/>
        <v>100.12393767705383</v>
      </c>
      <c r="M42" s="22">
        <f t="shared" si="7"/>
        <v>0.1458333333333286</v>
      </c>
      <c r="N42" s="33"/>
      <c r="O42" s="30"/>
    </row>
    <row r="43" spans="1:15" ht="18.75" x14ac:dyDescent="0.3">
      <c r="A43" s="3" t="s">
        <v>64</v>
      </c>
      <c r="B43" s="25" t="s">
        <v>6</v>
      </c>
      <c r="C43" s="25"/>
      <c r="D43" s="26">
        <v>106</v>
      </c>
      <c r="E43" s="57">
        <v>96.125</v>
      </c>
      <c r="F43" s="56">
        <v>112.66666666666667</v>
      </c>
      <c r="G43" s="57">
        <v>96.125</v>
      </c>
      <c r="H43" s="59">
        <f t="shared" si="0"/>
        <v>106.28930817610063</v>
      </c>
      <c r="I43" s="29">
        <f t="shared" si="1"/>
        <v>6.6666666666666714</v>
      </c>
      <c r="J43" s="14">
        <f t="shared" si="8"/>
        <v>100</v>
      </c>
      <c r="K43" s="17">
        <f t="shared" si="9"/>
        <v>0</v>
      </c>
      <c r="L43" s="20">
        <f t="shared" si="3"/>
        <v>85.318047337278102</v>
      </c>
      <c r="M43" s="22">
        <f t="shared" si="7"/>
        <v>-16.541666666666671</v>
      </c>
      <c r="N43" s="33"/>
      <c r="O43" s="30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301.33333333333331</v>
      </c>
      <c r="E44" s="57">
        <v>252.66666666666666</v>
      </c>
      <c r="F44" s="56">
        <v>241.33333333333334</v>
      </c>
      <c r="G44" s="57">
        <v>282.66666666666669</v>
      </c>
      <c r="H44" s="58">
        <f t="shared" ref="H44" si="10">F44/D44*100</f>
        <v>80.088495575221259</v>
      </c>
      <c r="I44" s="6">
        <f t="shared" ref="I44" si="11">F44-D44</f>
        <v>-59.999999999999972</v>
      </c>
      <c r="J44" s="29">
        <f t="shared" si="8"/>
        <v>111.87335092348285</v>
      </c>
      <c r="K44" s="60">
        <f t="shared" si="9"/>
        <v>30.000000000000028</v>
      </c>
      <c r="L44" s="20">
        <f t="shared" si="3"/>
        <v>117.12707182320443</v>
      </c>
      <c r="M44" s="22">
        <f t="shared" si="7"/>
        <v>41.333333333333343</v>
      </c>
      <c r="N44" s="33"/>
      <c r="O44" s="30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318.66666666666669</v>
      </c>
      <c r="E45" s="57">
        <v>263.66666666666669</v>
      </c>
      <c r="F45" s="56">
        <v>310</v>
      </c>
      <c r="G45" s="57">
        <v>263.66666666666669</v>
      </c>
      <c r="H45" s="58">
        <f t="shared" si="0"/>
        <v>97.280334728033466</v>
      </c>
      <c r="I45" s="6">
        <f t="shared" si="1"/>
        <v>-8.6666666666666856</v>
      </c>
      <c r="J45" s="14">
        <f t="shared" si="8"/>
        <v>100</v>
      </c>
      <c r="K45" s="17">
        <f t="shared" si="9"/>
        <v>0</v>
      </c>
      <c r="L45" s="20">
        <f t="shared" si="3"/>
        <v>85.053763440860223</v>
      </c>
      <c r="M45" s="22">
        <f t="shared" si="7"/>
        <v>-46.333333333333314</v>
      </c>
      <c r="N45" s="33"/>
      <c r="O45" s="30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317</v>
      </c>
      <c r="E46" s="13">
        <v>222.75</v>
      </c>
      <c r="F46" s="56">
        <v>317</v>
      </c>
      <c r="G46" s="13">
        <v>222.75</v>
      </c>
      <c r="H46" s="58">
        <f t="shared" si="0"/>
        <v>100</v>
      </c>
      <c r="I46" s="6">
        <f t="shared" si="1"/>
        <v>0</v>
      </c>
      <c r="J46" s="14">
        <f t="shared" si="8"/>
        <v>100</v>
      </c>
      <c r="K46" s="17">
        <f t="shared" si="9"/>
        <v>0</v>
      </c>
      <c r="L46" s="20">
        <f t="shared" si="3"/>
        <v>70.268138801261827</v>
      </c>
      <c r="M46" s="22">
        <f t="shared" si="7"/>
        <v>-94.25</v>
      </c>
      <c r="N46" s="18"/>
      <c r="O46" s="2"/>
    </row>
    <row r="47" spans="1:15" ht="45.75" customHeight="1" x14ac:dyDescent="0.3">
      <c r="A47" s="31" t="s">
        <v>61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19">
        <f>SUM(L6:L46)/39</f>
        <v>87.034665752617258</v>
      </c>
      <c r="M47" s="19">
        <f>SUM(M6:M46)/40</f>
        <v>-105.39810416666664</v>
      </c>
    </row>
    <row r="48" spans="1:15" ht="18.75" x14ac:dyDescent="0.3"/>
    <row r="49" spans="1:3" ht="18.75" x14ac:dyDescent="0.3">
      <c r="A49" s="32" t="s">
        <v>66</v>
      </c>
      <c r="B49" s="32"/>
      <c r="C49" s="32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2025-07-10T01:11:36Z</dcterms:modified>
</cp:coreProperties>
</file>