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Экономика\VEGA\МУНИЦИПАЛЬНЫЕ  ПРОГРАММЫ\ПРОГРАММы\ОТЧЕТЫ 2022\2022\Сводный доклад 2022 ПРОЕКТ\"/>
    </mc:Choice>
  </mc:AlternateContent>
  <bookViews>
    <workbookView xWindow="240" yWindow="12" windowWidth="12252" windowHeight="4560" tabRatio="726"/>
  </bookViews>
  <sheets>
    <sheet name="Исполнение за 2022 год" sheetId="5" r:id="rId1"/>
    <sheet name="Перечень МП по списку" sheetId="2" state="hidden" r:id="rId2"/>
    <sheet name="Перечень МП по дате принятия" sheetId="3" state="hidden" r:id="rId3"/>
  </sheets>
  <definedNames>
    <definedName name="_xlnm.Print_Titles" localSheetId="0">'Исполнение за 2022 год'!$5:$7</definedName>
    <definedName name="_xlnm.Print_Area" localSheetId="0">'Исполнение за 2022 год'!$A$2:$M$224</definedName>
  </definedNames>
  <calcPr calcId="152511"/>
</workbook>
</file>

<file path=xl/calcChain.xml><?xml version="1.0" encoding="utf-8"?>
<calcChain xmlns="http://schemas.openxmlformats.org/spreadsheetml/2006/main">
  <c r="D234" i="5" l="1"/>
  <c r="C226" i="5" l="1"/>
  <c r="M149" i="5"/>
  <c r="M113" i="5"/>
  <c r="M114" i="5"/>
  <c r="M115" i="5"/>
  <c r="M116" i="5"/>
  <c r="M117" i="5"/>
  <c r="M118" i="5"/>
  <c r="M119" i="5"/>
  <c r="M120" i="5"/>
  <c r="F220" i="5" l="1"/>
  <c r="J102" i="5"/>
  <c r="K102" i="5"/>
  <c r="I102" i="5"/>
  <c r="E102" i="5"/>
  <c r="F210" i="5" l="1"/>
  <c r="K210" i="5"/>
  <c r="H138" i="5" l="1"/>
  <c r="H139" i="5"/>
  <c r="H140" i="5"/>
  <c r="H137" i="5"/>
  <c r="H131" i="5" s="1"/>
  <c r="C138" i="5"/>
  <c r="C139" i="5"/>
  <c r="C140" i="5"/>
  <c r="E131" i="5"/>
  <c r="F131" i="5"/>
  <c r="G131" i="5"/>
  <c r="D131" i="5"/>
  <c r="C137" i="5"/>
  <c r="D220" i="5"/>
  <c r="E220" i="5"/>
  <c r="G220" i="5"/>
  <c r="I220" i="5"/>
  <c r="J220" i="5"/>
  <c r="K220" i="5"/>
  <c r="L220" i="5"/>
  <c r="C221" i="5"/>
  <c r="H221" i="5"/>
  <c r="M221" i="5" s="1"/>
  <c r="C222" i="5"/>
  <c r="H222" i="5"/>
  <c r="C223" i="5"/>
  <c r="H223" i="5"/>
  <c r="H220" i="5" l="1"/>
  <c r="C220" i="5"/>
  <c r="C131" i="5"/>
  <c r="L96" i="5"/>
  <c r="K96" i="5"/>
  <c r="J96" i="5"/>
  <c r="M220" i="5" l="1"/>
  <c r="D8" i="5"/>
  <c r="H187" i="5" l="1"/>
  <c r="C187" i="5"/>
  <c r="J185" i="5"/>
  <c r="K185" i="5"/>
  <c r="L185" i="5"/>
  <c r="I185" i="5"/>
  <c r="E185" i="5"/>
  <c r="F185" i="5"/>
  <c r="G185" i="5"/>
  <c r="D185" i="5"/>
  <c r="L162" i="5"/>
  <c r="K162" i="5"/>
  <c r="J162" i="5"/>
  <c r="I162" i="5"/>
  <c r="E162" i="5"/>
  <c r="F162" i="5"/>
  <c r="G162" i="5"/>
  <c r="D162" i="5"/>
  <c r="H166" i="5"/>
  <c r="C166" i="5"/>
  <c r="J146" i="5"/>
  <c r="K146" i="5"/>
  <c r="L146" i="5"/>
  <c r="I146" i="5"/>
  <c r="E146" i="5"/>
  <c r="F146" i="5"/>
  <c r="F141" i="5" s="1"/>
  <c r="G146" i="5"/>
  <c r="D146" i="5"/>
  <c r="H151" i="5"/>
  <c r="C151" i="5"/>
  <c r="M151" i="5" l="1"/>
  <c r="H146" i="5"/>
  <c r="C146" i="5"/>
  <c r="H162" i="5"/>
  <c r="C125" i="5"/>
  <c r="C160" i="5" l="1"/>
  <c r="C161" i="5"/>
  <c r="C163" i="5"/>
  <c r="H161" i="5"/>
  <c r="E8" i="5" l="1"/>
  <c r="H188" i="5"/>
  <c r="C188" i="5"/>
  <c r="H190" i="5"/>
  <c r="H191" i="5"/>
  <c r="H192" i="5"/>
  <c r="H193" i="5"/>
  <c r="H194" i="5"/>
  <c r="H195" i="5"/>
  <c r="H196" i="5"/>
  <c r="H197" i="5"/>
  <c r="H198" i="5"/>
  <c r="H199" i="5"/>
  <c r="C190" i="5"/>
  <c r="C191" i="5"/>
  <c r="M191" i="5" s="1"/>
  <c r="C192" i="5"/>
  <c r="C193" i="5"/>
  <c r="C194" i="5"/>
  <c r="C195" i="5"/>
  <c r="M195" i="5" s="1"/>
  <c r="C196" i="5"/>
  <c r="C197" i="5"/>
  <c r="C198" i="5"/>
  <c r="C199" i="5"/>
  <c r="J178" i="5"/>
  <c r="K178" i="5"/>
  <c r="L178" i="5"/>
  <c r="I178" i="5"/>
  <c r="E178" i="5"/>
  <c r="F178" i="5"/>
  <c r="G178" i="5"/>
  <c r="D178" i="5"/>
  <c r="H184" i="5"/>
  <c r="C184" i="5"/>
  <c r="J158" i="5"/>
  <c r="L158" i="5"/>
  <c r="I158" i="5"/>
  <c r="E158" i="5"/>
  <c r="F158" i="5"/>
  <c r="G158" i="5"/>
  <c r="D158" i="5"/>
  <c r="H165" i="5"/>
  <c r="C165" i="5"/>
  <c r="H164" i="5"/>
  <c r="C164" i="5"/>
  <c r="H65" i="5"/>
  <c r="H43" i="5"/>
  <c r="H44" i="5"/>
  <c r="H45" i="5"/>
  <c r="H46" i="5"/>
  <c r="H47" i="5"/>
  <c r="H48" i="5"/>
  <c r="H49" i="5"/>
  <c r="H50" i="5"/>
  <c r="H51" i="5"/>
  <c r="H52" i="5"/>
  <c r="H53" i="5"/>
  <c r="H54" i="5"/>
  <c r="H55" i="5"/>
  <c r="H56" i="5"/>
  <c r="H57" i="5"/>
  <c r="H58" i="5"/>
  <c r="H59" i="5"/>
  <c r="H60" i="5"/>
  <c r="H61" i="5"/>
  <c r="H62" i="5"/>
  <c r="H63" i="5"/>
  <c r="H64" i="5"/>
  <c r="C44" i="5"/>
  <c r="C45" i="5"/>
  <c r="C46" i="5"/>
  <c r="C47" i="5"/>
  <c r="C48" i="5"/>
  <c r="C49" i="5"/>
  <c r="C50" i="5"/>
  <c r="C51" i="5"/>
  <c r="C52" i="5"/>
  <c r="C53" i="5"/>
  <c r="C54" i="5"/>
  <c r="C55" i="5"/>
  <c r="C56" i="5"/>
  <c r="C57" i="5"/>
  <c r="C58" i="5"/>
  <c r="C59" i="5"/>
  <c r="C60" i="5"/>
  <c r="C61" i="5"/>
  <c r="C62" i="5"/>
  <c r="C63" i="5"/>
  <c r="C64" i="5"/>
  <c r="C65" i="5"/>
  <c r="C43" i="5"/>
  <c r="M197" i="5" l="1"/>
  <c r="M193" i="5"/>
  <c r="M196" i="5"/>
  <c r="M192" i="5"/>
  <c r="M198" i="5"/>
  <c r="M194" i="5"/>
  <c r="M190" i="5"/>
  <c r="M188" i="5"/>
  <c r="M165" i="5"/>
  <c r="K158" i="5"/>
  <c r="C158" i="5"/>
  <c r="H185" i="5"/>
  <c r="M184" i="5"/>
  <c r="C162" i="5"/>
  <c r="C41" i="5"/>
  <c r="C185" i="5"/>
  <c r="M162" i="5" l="1"/>
  <c r="K167" i="5" l="1"/>
  <c r="J167" i="5"/>
  <c r="E167" i="5"/>
  <c r="F167" i="5"/>
  <c r="C180" i="5" l="1"/>
  <c r="H217" i="5" l="1"/>
  <c r="H218" i="5"/>
  <c r="H219" i="5"/>
  <c r="H216" i="5"/>
  <c r="C217" i="5"/>
  <c r="C218" i="5"/>
  <c r="C219" i="5"/>
  <c r="C216" i="5"/>
  <c r="J215" i="5"/>
  <c r="K215" i="5"/>
  <c r="L215" i="5"/>
  <c r="I215" i="5"/>
  <c r="E215" i="5"/>
  <c r="F215" i="5"/>
  <c r="G215" i="5"/>
  <c r="D215" i="5"/>
  <c r="M217" i="5" l="1"/>
  <c r="H215" i="5"/>
  <c r="C215" i="5"/>
  <c r="M218" i="5"/>
  <c r="L102" i="5"/>
  <c r="F102" i="5"/>
  <c r="G102" i="5"/>
  <c r="H107" i="5"/>
  <c r="H108" i="5"/>
  <c r="H109" i="5"/>
  <c r="H106" i="5"/>
  <c r="C107" i="5"/>
  <c r="C108" i="5"/>
  <c r="C109" i="5"/>
  <c r="C106" i="5"/>
  <c r="M215" i="5" l="1"/>
  <c r="M107" i="5"/>
  <c r="H102" i="5"/>
  <c r="C102" i="5"/>
  <c r="H101" i="5" l="1"/>
  <c r="C101" i="5"/>
  <c r="H98" i="5"/>
  <c r="H163" i="5" l="1"/>
  <c r="M163" i="5" l="1"/>
  <c r="H183" i="5" l="1"/>
  <c r="C183" i="5"/>
  <c r="I96" i="5"/>
  <c r="H96" i="5" s="1"/>
  <c r="D96" i="5"/>
  <c r="E96" i="5"/>
  <c r="F96" i="5"/>
  <c r="G96" i="5"/>
  <c r="H105" i="5"/>
  <c r="C105" i="5"/>
  <c r="M105" i="5" l="1"/>
  <c r="M183" i="5"/>
  <c r="C96" i="5"/>
  <c r="M96" i="5" s="1"/>
  <c r="M102" i="5" l="1"/>
  <c r="C129" i="5" l="1"/>
  <c r="J41" i="5" l="1"/>
  <c r="K41" i="5"/>
  <c r="L41" i="5"/>
  <c r="C212" i="5" l="1"/>
  <c r="H212" i="5"/>
  <c r="H213" i="5"/>
  <c r="H214" i="5"/>
  <c r="H211" i="5"/>
  <c r="C213" i="5"/>
  <c r="C214" i="5"/>
  <c r="C211" i="5"/>
  <c r="C210" i="5" l="1"/>
  <c r="H210" i="5"/>
  <c r="I210" i="5"/>
  <c r="J210" i="5"/>
  <c r="L210" i="5"/>
  <c r="G210" i="5"/>
  <c r="D210" i="5"/>
  <c r="E210" i="5"/>
  <c r="D204" i="5"/>
  <c r="C208" i="5"/>
  <c r="H209" i="5"/>
  <c r="C209" i="5"/>
  <c r="H125" i="5" l="1"/>
  <c r="C112" i="5" l="1"/>
  <c r="M125" i="5"/>
  <c r="M209" i="5" l="1"/>
  <c r="M171" i="5"/>
  <c r="M172" i="5"/>
  <c r="M173" i="5"/>
  <c r="M174" i="5"/>
  <c r="M175" i="5"/>
  <c r="M176" i="5"/>
  <c r="M177" i="5"/>
  <c r="M138" i="5"/>
  <c r="M139" i="5"/>
  <c r="M66" i="5"/>
  <c r="M67" i="5"/>
  <c r="M68" i="5"/>
  <c r="M69" i="5"/>
  <c r="M70" i="5"/>
  <c r="M35" i="5"/>
  <c r="M36" i="5"/>
  <c r="M37" i="5"/>
  <c r="M38" i="5"/>
  <c r="M39" i="5"/>
  <c r="M40" i="5"/>
  <c r="M44" i="5"/>
  <c r="M45" i="5"/>
  <c r="M46" i="5"/>
  <c r="M47" i="5"/>
  <c r="M48" i="5"/>
  <c r="M49" i="5"/>
  <c r="M50" i="5"/>
  <c r="M51" i="5"/>
  <c r="M52" i="5"/>
  <c r="M53" i="5"/>
  <c r="M54" i="5"/>
  <c r="M55" i="5"/>
  <c r="M56" i="5"/>
  <c r="M57" i="5"/>
  <c r="M58" i="5"/>
  <c r="M59" i="5"/>
  <c r="M60" i="5"/>
  <c r="M61" i="5"/>
  <c r="M62" i="5"/>
  <c r="M63" i="5"/>
  <c r="M64" i="5"/>
  <c r="C128" i="5" l="1"/>
  <c r="J126" i="5"/>
  <c r="J110" i="5" s="1"/>
  <c r="K126" i="5"/>
  <c r="K110" i="5" s="1"/>
  <c r="L126" i="5"/>
  <c r="L110" i="5" s="1"/>
  <c r="I126" i="5"/>
  <c r="I110" i="5" s="1"/>
  <c r="G126" i="5"/>
  <c r="G110" i="5" s="1"/>
  <c r="G224" i="5" s="1"/>
  <c r="F126" i="5"/>
  <c r="F110" i="5" s="1"/>
  <c r="E126" i="5"/>
  <c r="D126" i="5"/>
  <c r="D110" i="5" s="1"/>
  <c r="C126" i="5" l="1"/>
  <c r="H126" i="5"/>
  <c r="H150" i="5"/>
  <c r="H148" i="5"/>
  <c r="H149" i="5"/>
  <c r="H152" i="5"/>
  <c r="C150" i="5"/>
  <c r="C148" i="5"/>
  <c r="C149" i="5"/>
  <c r="C152" i="5"/>
  <c r="M126" i="5" l="1"/>
  <c r="M152" i="5"/>
  <c r="M148" i="5"/>
  <c r="L153" i="5"/>
  <c r="G153" i="5"/>
  <c r="C169" i="5"/>
  <c r="H169" i="5"/>
  <c r="M169" i="5" l="1"/>
  <c r="H170" i="5"/>
  <c r="L167" i="5"/>
  <c r="G167" i="5"/>
  <c r="C170" i="5"/>
  <c r="H144" i="5"/>
  <c r="H145" i="5"/>
  <c r="H143" i="5"/>
  <c r="C144" i="5"/>
  <c r="C145" i="5"/>
  <c r="C143" i="5"/>
  <c r="G141" i="5"/>
  <c r="H134" i="5"/>
  <c r="H135" i="5"/>
  <c r="H136" i="5"/>
  <c r="H133" i="5"/>
  <c r="C134" i="5"/>
  <c r="C135" i="5"/>
  <c r="C136" i="5"/>
  <c r="C133" i="5"/>
  <c r="L131" i="5"/>
  <c r="H129" i="5"/>
  <c r="H130" i="5"/>
  <c r="C130" i="5"/>
  <c r="H113" i="5"/>
  <c r="H114" i="5"/>
  <c r="H115" i="5"/>
  <c r="H116" i="5"/>
  <c r="H117" i="5"/>
  <c r="H118" i="5"/>
  <c r="H119" i="5"/>
  <c r="H120" i="5"/>
  <c r="H122" i="5"/>
  <c r="H123" i="5"/>
  <c r="H124" i="5"/>
  <c r="C113" i="5"/>
  <c r="C114" i="5"/>
  <c r="C115" i="5"/>
  <c r="C116" i="5"/>
  <c r="C117" i="5"/>
  <c r="C118" i="5"/>
  <c r="C119" i="5"/>
  <c r="C120" i="5"/>
  <c r="C122" i="5"/>
  <c r="C123" i="5"/>
  <c r="C124" i="5"/>
  <c r="H74" i="5"/>
  <c r="H75" i="5"/>
  <c r="H76" i="5"/>
  <c r="H77" i="5"/>
  <c r="H78" i="5"/>
  <c r="H80" i="5"/>
  <c r="H81" i="5"/>
  <c r="H82" i="5"/>
  <c r="H83" i="5"/>
  <c r="H84" i="5"/>
  <c r="H85" i="5"/>
  <c r="H86" i="5"/>
  <c r="H87" i="5"/>
  <c r="H88" i="5"/>
  <c r="H89" i="5"/>
  <c r="H90" i="5"/>
  <c r="H91" i="5"/>
  <c r="H92" i="5"/>
  <c r="H93" i="5"/>
  <c r="H94" i="5"/>
  <c r="H95" i="5"/>
  <c r="H73" i="5"/>
  <c r="L71" i="5"/>
  <c r="G71" i="5"/>
  <c r="C86" i="5"/>
  <c r="C87" i="5"/>
  <c r="C88" i="5"/>
  <c r="C89" i="5"/>
  <c r="C90" i="5"/>
  <c r="C91" i="5"/>
  <c r="C92" i="5"/>
  <c r="C93" i="5"/>
  <c r="C94" i="5"/>
  <c r="C95" i="5"/>
  <c r="C74" i="5"/>
  <c r="C75" i="5"/>
  <c r="C76" i="5"/>
  <c r="C77" i="5"/>
  <c r="C78" i="5"/>
  <c r="C80" i="5"/>
  <c r="C81" i="5"/>
  <c r="C82" i="5"/>
  <c r="C83" i="5"/>
  <c r="C84" i="5"/>
  <c r="C85" i="5"/>
  <c r="C73" i="5"/>
  <c r="G41" i="5"/>
  <c r="H99" i="5"/>
  <c r="H100" i="5"/>
  <c r="H103" i="5"/>
  <c r="H104" i="5"/>
  <c r="C99" i="5"/>
  <c r="C100" i="5"/>
  <c r="C103" i="5"/>
  <c r="C104" i="5"/>
  <c r="C98" i="5"/>
  <c r="G8" i="5"/>
  <c r="L8" i="5"/>
  <c r="H11" i="5"/>
  <c r="H12" i="5"/>
  <c r="H13" i="5"/>
  <c r="H14" i="5"/>
  <c r="H15" i="5"/>
  <c r="H16" i="5"/>
  <c r="H18" i="5"/>
  <c r="H19" i="5"/>
  <c r="H20" i="5"/>
  <c r="H21" i="5"/>
  <c r="H22" i="5"/>
  <c r="H23" i="5"/>
  <c r="H24" i="5"/>
  <c r="H25" i="5"/>
  <c r="H26" i="5"/>
  <c r="H27" i="5"/>
  <c r="H28" i="5"/>
  <c r="H29" i="5"/>
  <c r="H30" i="5"/>
  <c r="H31" i="5"/>
  <c r="H32" i="5"/>
  <c r="H33" i="5"/>
  <c r="H10" i="5"/>
  <c r="C11" i="5"/>
  <c r="C12" i="5"/>
  <c r="C13" i="5"/>
  <c r="C14" i="5"/>
  <c r="C15" i="5"/>
  <c r="C16" i="5"/>
  <c r="C18" i="5"/>
  <c r="C19" i="5"/>
  <c r="C20" i="5"/>
  <c r="C21" i="5"/>
  <c r="C22" i="5"/>
  <c r="C23" i="5"/>
  <c r="C24" i="5"/>
  <c r="C25" i="5"/>
  <c r="C26" i="5"/>
  <c r="C27" i="5"/>
  <c r="C28" i="5"/>
  <c r="C29" i="5"/>
  <c r="C30" i="5"/>
  <c r="C31" i="5"/>
  <c r="C32" i="5"/>
  <c r="C33" i="5"/>
  <c r="C10" i="5"/>
  <c r="M104" i="5" l="1"/>
  <c r="M103" i="5"/>
  <c r="M76" i="5"/>
  <c r="M137" i="5"/>
  <c r="M98" i="5"/>
  <c r="M16" i="5"/>
  <c r="M99" i="5"/>
  <c r="M145" i="5"/>
  <c r="M31" i="5"/>
  <c r="M27" i="5"/>
  <c r="M23" i="5"/>
  <c r="M19" i="5"/>
  <c r="M14" i="5"/>
  <c r="M90" i="5"/>
  <c r="M86" i="5"/>
  <c r="M82" i="5"/>
  <c r="M77" i="5"/>
  <c r="M134" i="5"/>
  <c r="M10" i="5"/>
  <c r="M30" i="5"/>
  <c r="M26" i="5"/>
  <c r="M22" i="5"/>
  <c r="M18" i="5"/>
  <c r="M13" i="5"/>
  <c r="M93" i="5"/>
  <c r="M89" i="5"/>
  <c r="M85" i="5"/>
  <c r="M81" i="5"/>
  <c r="M124" i="5"/>
  <c r="M136" i="5"/>
  <c r="M144" i="5"/>
  <c r="M33" i="5"/>
  <c r="M29" i="5"/>
  <c r="M25" i="5"/>
  <c r="M21" i="5"/>
  <c r="M12" i="5"/>
  <c r="M73" i="5"/>
  <c r="M92" i="5"/>
  <c r="M88" i="5"/>
  <c r="M84" i="5"/>
  <c r="M80" i="5"/>
  <c r="M75" i="5"/>
  <c r="M123" i="5"/>
  <c r="M130" i="5"/>
  <c r="M135" i="5"/>
  <c r="M32" i="5"/>
  <c r="M28" i="5"/>
  <c r="M24" i="5"/>
  <c r="M20" i="5"/>
  <c r="M15" i="5"/>
  <c r="M11" i="5"/>
  <c r="M95" i="5"/>
  <c r="M91" i="5"/>
  <c r="M87" i="5"/>
  <c r="M83" i="5"/>
  <c r="M78" i="5"/>
  <c r="M74" i="5"/>
  <c r="M122" i="5"/>
  <c r="M129" i="5"/>
  <c r="M170" i="5"/>
  <c r="I8" i="5" l="1"/>
  <c r="I41" i="5"/>
  <c r="D41" i="5"/>
  <c r="I71" i="5"/>
  <c r="D71" i="5"/>
  <c r="I204" i="5"/>
  <c r="I167" i="5"/>
  <c r="H167" i="5" s="1"/>
  <c r="D167" i="5"/>
  <c r="C167" i="5" s="1"/>
  <c r="H160" i="5"/>
  <c r="H158" i="5" s="1"/>
  <c r="I153" i="5"/>
  <c r="D153" i="5"/>
  <c r="D141" i="5"/>
  <c r="I131" i="5"/>
  <c r="C121" i="5"/>
  <c r="C110" i="5" s="1"/>
  <c r="E110" i="5"/>
  <c r="H128" i="5"/>
  <c r="M128" i="5" s="1"/>
  <c r="D224" i="5" l="1"/>
  <c r="M160" i="5"/>
  <c r="M161" i="5"/>
  <c r="H112" i="5"/>
  <c r="H121" i="5"/>
  <c r="H79" i="5"/>
  <c r="C79" i="5"/>
  <c r="C34" i="5"/>
  <c r="K8" i="5"/>
  <c r="F8" i="5"/>
  <c r="K204" i="5"/>
  <c r="J204" i="5"/>
  <c r="F204" i="5"/>
  <c r="H180" i="5"/>
  <c r="K153" i="5"/>
  <c r="J153" i="5"/>
  <c r="E153" i="5"/>
  <c r="H208" i="5"/>
  <c r="H207" i="5"/>
  <c r="H206" i="5"/>
  <c r="H203" i="5"/>
  <c r="H202" i="5"/>
  <c r="H201" i="5"/>
  <c r="H200" i="5"/>
  <c r="H189" i="5"/>
  <c r="H182" i="5"/>
  <c r="H181" i="5"/>
  <c r="H157" i="5"/>
  <c r="H156" i="5"/>
  <c r="H155" i="5"/>
  <c r="C207" i="5"/>
  <c r="C206" i="5"/>
  <c r="C203" i="5"/>
  <c r="C202" i="5"/>
  <c r="C201" i="5"/>
  <c r="C200" i="5"/>
  <c r="C189" i="5"/>
  <c r="C182" i="5"/>
  <c r="C181" i="5"/>
  <c r="C178" i="5" s="1"/>
  <c r="C157" i="5"/>
  <c r="C156" i="5"/>
  <c r="C155" i="5"/>
  <c r="M189" i="5" l="1"/>
  <c r="M207" i="5"/>
  <c r="M180" i="5"/>
  <c r="H178" i="5"/>
  <c r="M182" i="5"/>
  <c r="M201" i="5"/>
  <c r="M202" i="5"/>
  <c r="M203" i="5"/>
  <c r="M200" i="5"/>
  <c r="M181" i="5"/>
  <c r="C204" i="5"/>
  <c r="M155" i="5"/>
  <c r="M156" i="5"/>
  <c r="M65" i="5"/>
  <c r="M43" i="5"/>
  <c r="H41" i="5"/>
  <c r="H110" i="5"/>
  <c r="M110" i="5" s="1"/>
  <c r="M79" i="5"/>
  <c r="C17" i="5"/>
  <c r="C8" i="5" s="1"/>
  <c r="H204" i="5"/>
  <c r="J8" i="5"/>
  <c r="H34" i="5"/>
  <c r="M34" i="5" s="1"/>
  <c r="H17" i="5"/>
  <c r="H153" i="5"/>
  <c r="C153" i="5"/>
  <c r="C141" i="5"/>
  <c r="H71" i="5"/>
  <c r="C71" i="5"/>
  <c r="E204" i="5"/>
  <c r="F153" i="5"/>
  <c r="E141" i="5"/>
  <c r="K35" i="5"/>
  <c r="J35" i="5"/>
  <c r="H8" i="5" l="1"/>
  <c r="M8" i="5" s="1"/>
  <c r="M204" i="5"/>
  <c r="M158" i="5"/>
  <c r="M167" i="5"/>
  <c r="M17" i="5"/>
  <c r="M153" i="5"/>
  <c r="M185" i="5"/>
  <c r="M178" i="5"/>
  <c r="M71" i="5"/>
  <c r="M131" i="5"/>
  <c r="M41" i="5"/>
  <c r="J131" i="5"/>
  <c r="K131" i="5"/>
  <c r="E71" i="5"/>
  <c r="K71" i="5"/>
  <c r="J71" i="5"/>
  <c r="F41" i="5"/>
  <c r="F71" i="5"/>
  <c r="F224" i="5" l="1"/>
  <c r="E41" i="5"/>
  <c r="E224" i="5" s="1"/>
  <c r="C224" i="5" l="1"/>
  <c r="L141" i="5"/>
  <c r="L224" i="5" s="1"/>
  <c r="K141" i="5"/>
  <c r="K224" i="5" s="1"/>
  <c r="J141" i="5"/>
  <c r="J224" i="5" s="1"/>
  <c r="H141" i="5"/>
  <c r="M141" i="5" s="1"/>
  <c r="I141" i="5"/>
  <c r="I224" i="5"/>
  <c r="H224" i="5" l="1"/>
  <c r="H226" i="5" s="1"/>
  <c r="M226" i="5" s="1"/>
  <c r="M146" i="5"/>
  <c r="M224" i="5" l="1"/>
</calcChain>
</file>

<file path=xl/sharedStrings.xml><?xml version="1.0" encoding="utf-8"?>
<sst xmlns="http://schemas.openxmlformats.org/spreadsheetml/2006/main" count="451" uniqueCount="372">
  <si>
    <t xml:space="preserve">Наименование муниципальной программы </t>
  </si>
  <si>
    <t>Обеспечение безопасности жизнедеятельности  населения в муниципальном   образовании "Городской округ Ногликский"</t>
  </si>
  <si>
    <t>2.</t>
  </si>
  <si>
    <t xml:space="preserve">1. </t>
  </si>
  <si>
    <t>Развитие физической культуры, спорта и молодежной политики  в муниципальном образовании "Городской округ Ногликский"</t>
  </si>
  <si>
    <t>Развитие культуры  в муниципальном образовании "Городской округ Ногликский"</t>
  </si>
  <si>
    <t>Обеспечение населения муниципального образовании "Городской округ Ногликский" качественными  услугами  жилищно-коммунального  хозяйства</t>
  </si>
  <si>
    <t>в том числе:</t>
  </si>
  <si>
    <t>Развитие малого и среднего  предпринимательства</t>
  </si>
  <si>
    <t>Развитие инфраструктуры и благоустройство населенных пунктов  муниципального образования "Городской округ Ногликский"</t>
  </si>
  <si>
    <t>4.1.</t>
  </si>
  <si>
    <t>№ п/п</t>
  </si>
  <si>
    <t>3.</t>
  </si>
  <si>
    <t>4.</t>
  </si>
  <si>
    <t>4.2.</t>
  </si>
  <si>
    <t>5.</t>
  </si>
  <si>
    <t>5.1.</t>
  </si>
  <si>
    <t>5.2.</t>
  </si>
  <si>
    <t>5.3.</t>
  </si>
  <si>
    <t>6.</t>
  </si>
  <si>
    <t>6.1.</t>
  </si>
  <si>
    <t>6.2.</t>
  </si>
  <si>
    <t>6.3.</t>
  </si>
  <si>
    <t>7.</t>
  </si>
  <si>
    <t>7.1.</t>
  </si>
  <si>
    <t>7.2.</t>
  </si>
  <si>
    <t>8.</t>
  </si>
  <si>
    <t>8.1.</t>
  </si>
  <si>
    <t>9.</t>
  </si>
  <si>
    <t>Совершенствование  системы муниципального управления в муниципальном  образовании "Городской округ Ногликский"</t>
  </si>
  <si>
    <t>Мероприятия, направления реализации  программы (5 позиций)</t>
  </si>
  <si>
    <t>9.2.</t>
  </si>
  <si>
    <t>Всего</t>
  </si>
  <si>
    <t>Обеспечение  беспрепятственного доступа инвалидов к информации</t>
  </si>
  <si>
    <t>в том числе по мероприятиям:</t>
  </si>
  <si>
    <t>Обучение и воспитание  детей- инвалидов</t>
  </si>
  <si>
    <t>Привлечение инвалидов к культурно-массовым, спортивным мероприятиям</t>
  </si>
  <si>
    <t>Взаимодействие органов местного самоуправления с общественной организацией инвалидов</t>
  </si>
  <si>
    <t xml:space="preserve">Программа "Доступная среда в муниципальном образовании "Городской округ Ногликский"" </t>
  </si>
  <si>
    <t>11.</t>
  </si>
  <si>
    <t>11.1.</t>
  </si>
  <si>
    <t>11.2.</t>
  </si>
  <si>
    <t>11.3.</t>
  </si>
  <si>
    <t>1.1.</t>
  </si>
  <si>
    <t>2.1.</t>
  </si>
  <si>
    <t>3.1.</t>
  </si>
  <si>
    <t>4.3.</t>
  </si>
  <si>
    <t>4.5.</t>
  </si>
  <si>
    <t>4.6.</t>
  </si>
  <si>
    <t xml:space="preserve">Обеспечение качества  и доступности дошкольного образования </t>
  </si>
  <si>
    <t>1.2.</t>
  </si>
  <si>
    <t>1.3.</t>
  </si>
  <si>
    <t>1.4.</t>
  </si>
  <si>
    <t>1.5.</t>
  </si>
  <si>
    <t>1.6.</t>
  </si>
  <si>
    <t xml:space="preserve"> Развитие кадрового потенциала</t>
  </si>
  <si>
    <t>5.4.</t>
  </si>
  <si>
    <t>5.5.</t>
  </si>
  <si>
    <t>Мероприятия по реконструкции  и капитальному ремонту  объектов  жилищно-коммунального  хозяйства</t>
  </si>
  <si>
    <t xml:space="preserve"> Мероприятия по  формированию  в коммунальном  секторе  благоприятных  условий для реализации  инвестиционных  проектов</t>
  </si>
  <si>
    <t>Мероприятия  реализации  программы (5 позиций)</t>
  </si>
  <si>
    <t>Развитие  сельского  хозяйства и  регулирования рынков сельскохозяйственной  продукции, сырья и продовольствия</t>
  </si>
  <si>
    <t>Обеспечение капитального  ремонта,  содержания  и ремонта автодорог местного значения</t>
  </si>
  <si>
    <t>Капитальный ремонт и ремонт дворовых территорий и проездов к  ним</t>
  </si>
  <si>
    <t xml:space="preserve"> Благоустройство населенных пунктов</t>
  </si>
  <si>
    <t>9.1.</t>
  </si>
  <si>
    <t>в том числе по мероприятиям :</t>
  </si>
  <si>
    <t>Информационное общество</t>
  </si>
  <si>
    <t>Поддержка  некоммерческих организаций (формирование активной гражданской позиции  населения)</t>
  </si>
  <si>
    <t>10.1.</t>
  </si>
  <si>
    <t>10.2.</t>
  </si>
  <si>
    <t>10.3.</t>
  </si>
  <si>
    <t>в том числе подпрограммы :</t>
  </si>
  <si>
    <t>Долгосрочное финансовое планирование</t>
  </si>
  <si>
    <t>Нормативно- методическое обеспечение и организация бюджетного процесса</t>
  </si>
  <si>
    <t>Мероприятие 1: Развитие систем  газификации</t>
  </si>
  <si>
    <t xml:space="preserve"> Развитие ресурсной и материально-технической базы  образовательных учреждений</t>
  </si>
  <si>
    <t xml:space="preserve">Подпрограмма 1 "Развитие жилищного строительства" </t>
  </si>
  <si>
    <t>4.4.</t>
  </si>
  <si>
    <t>4.7.</t>
  </si>
  <si>
    <t>4.8.</t>
  </si>
  <si>
    <t>Осуществление функций  технического  заказчика, включая осуществление строительного контроля</t>
  </si>
  <si>
    <t>Осуществление авторского  надзора за строительством  объектов капитального строительства</t>
  </si>
  <si>
    <t>Мероприятия по реконструкции, капитальному ремонту социально значимых  объектов муниципального  образования "Городской округ Ногликский" на 2014 - 2016 годы</t>
  </si>
  <si>
    <t xml:space="preserve"> Мероприятия по  реконструкции  и строительству объектов инженерной  инфраструктуры</t>
  </si>
  <si>
    <t>План мероприятий по  развитию муниципальных  образований</t>
  </si>
  <si>
    <t xml:space="preserve"> Мероприятия на обеспечение  безаварийной работы  жилищно-коммунального комплекса</t>
  </si>
  <si>
    <t>Мероприятия "Чистая вода"</t>
  </si>
  <si>
    <t xml:space="preserve"> Мероприятия  по возмещению  затрат (убытков) или  недополученных  доходов  предприятиям ЖКХ</t>
  </si>
  <si>
    <t>Мероприятия, направления реализации  программы (7 позиций)</t>
  </si>
  <si>
    <t>Подпрограмма 2 "Повышение сейсмоустойчивости жилых домов, основных объектов и систем жизнеобеспечения"</t>
  </si>
  <si>
    <t>Подпрограмма 3 "Переселение  граждан из  аварийного и  ветхого жилья"</t>
  </si>
  <si>
    <t>Мероприятие 2: " Поддержка на улучшение жилищных условий  молодых семей"</t>
  </si>
  <si>
    <t>Подпрограмма 3 :  "Комплексный капитальный ремонт и реконструкция  жилищного фонда"</t>
  </si>
  <si>
    <t>Мероприятие 2:  Поддержка населения  МО  "Городской округ Ногликский"  при газификации  жилищного фонда</t>
  </si>
  <si>
    <t>Мероприятие 3: Газификация  автотранспорта (без участия местного бюджета;  ОБ и  привлеченные средства)</t>
  </si>
  <si>
    <t>Подпрограмма 1: "Повышение безопасности дорожного  движения"</t>
  </si>
  <si>
    <t>10.</t>
  </si>
  <si>
    <t>Сохранение и развитие традиционного образа жизни коренных малочисленных народов Севера</t>
  </si>
  <si>
    <t xml:space="preserve">12. </t>
  </si>
  <si>
    <t xml:space="preserve">Управление муниципальным долгом </t>
  </si>
  <si>
    <t>12.1.</t>
  </si>
  <si>
    <t>12.2.</t>
  </si>
  <si>
    <t>12.3.</t>
  </si>
  <si>
    <t>13.</t>
  </si>
  <si>
    <t>13.1.</t>
  </si>
  <si>
    <t>в том числе: мероприятия  реализации  программы (3 позиции):</t>
  </si>
  <si>
    <t>8.2.</t>
  </si>
  <si>
    <t>8.3.</t>
  </si>
  <si>
    <t>Подготовка и переподготовка специалистов в области профилактики нарокомании</t>
  </si>
  <si>
    <t>Профилактика злоупотребления наркотическим средствами и психотропными веществами</t>
  </si>
  <si>
    <t>Меры по пресечению незаконного оборота наркотиков и их потребления</t>
  </si>
  <si>
    <t xml:space="preserve">Перечень муниципальных программ </t>
  </si>
  <si>
    <t xml:space="preserve">муниципального образования "Городской округ Ногликский" </t>
  </si>
  <si>
    <t>на период 2015-2020 годы</t>
  </si>
  <si>
    <t>дата</t>
  </si>
  <si>
    <t>номер</t>
  </si>
  <si>
    <t>Дата и номер постановления администрации МО</t>
  </si>
  <si>
    <r>
      <t>Обеспечение доступности и качества общего образования</t>
    </r>
    <r>
      <rPr>
        <strike/>
        <sz val="12"/>
        <color theme="1"/>
        <rFont val="Times New Roman"/>
        <family val="1"/>
        <charset val="204"/>
      </rPr>
      <t>, в том числе в сельской местности</t>
    </r>
  </si>
  <si>
    <r>
      <t xml:space="preserve"> Развитие системы воспитания, дополнительного образования и социальной защиты детей</t>
    </r>
    <r>
      <rPr>
        <strike/>
        <sz val="12"/>
        <color theme="1"/>
        <rFont val="Times New Roman"/>
        <family val="1"/>
        <charset val="204"/>
      </rPr>
      <t>,  в том числе профилактика социального сиротства и жестокого обращения с детьми</t>
    </r>
  </si>
  <si>
    <r>
      <t xml:space="preserve"> Летний  отдых и  оздоровление </t>
    </r>
    <r>
      <rPr>
        <strike/>
        <sz val="12"/>
        <color theme="1"/>
        <rFont val="Times New Roman"/>
        <family val="1"/>
        <charset val="204"/>
      </rPr>
      <t>и занятость</t>
    </r>
    <r>
      <rPr>
        <sz val="12"/>
        <color theme="1"/>
        <rFont val="Times New Roman"/>
        <family val="1"/>
        <charset val="204"/>
      </rPr>
      <t xml:space="preserve">  детей </t>
    </r>
    <r>
      <rPr>
        <strike/>
        <sz val="12"/>
        <color theme="1"/>
        <rFont val="Times New Roman"/>
        <family val="1"/>
        <charset val="204"/>
      </rPr>
      <t>и молодежи</t>
    </r>
  </si>
  <si>
    <r>
      <t xml:space="preserve">Мероприятие 1: "Ликвидация аварийного и ветхого жилья, неиспользуемых  и бесхозяйственных  объектов производственного </t>
    </r>
    <r>
      <rPr>
        <strike/>
        <sz val="12"/>
        <rFont val="Times New Roman"/>
        <family val="1"/>
        <charset val="204"/>
      </rPr>
      <t xml:space="preserve"> и непроизводственного</t>
    </r>
    <r>
      <rPr>
        <sz val="12"/>
        <rFont val="Times New Roman"/>
        <family val="1"/>
        <charset val="204"/>
      </rPr>
      <t xml:space="preserve"> назначения" </t>
    </r>
  </si>
  <si>
    <r>
      <t xml:space="preserve">в том числе: **Стоимостные показатели </t>
    </r>
    <r>
      <rPr>
        <sz val="12"/>
        <color rgb="FFFF0000"/>
        <rFont val="Times New Roman"/>
        <family val="1"/>
        <charset val="204"/>
      </rPr>
      <t xml:space="preserve"> указаны по данным Концепции; направления не соответствуют  Перечню</t>
    </r>
  </si>
  <si>
    <r>
      <t xml:space="preserve">Подпрограмма 1: "Энергосбережение и повышение  энергетической  эффективности "  </t>
    </r>
    <r>
      <rPr>
        <sz val="12"/>
        <color rgb="FFFF0000"/>
        <rFont val="Times New Roman"/>
        <family val="1"/>
        <charset val="204"/>
      </rPr>
      <t>(не указаны  средства за счет внебюджетных  источников в сумме  61  804,9 т.р.)</t>
    </r>
  </si>
  <si>
    <r>
      <rPr>
        <sz val="12"/>
        <color rgb="FFFF0000"/>
        <rFont val="Times New Roman"/>
        <family val="1"/>
        <charset val="204"/>
      </rPr>
      <t xml:space="preserve">Подпрограмма 2 : "Модернизация  объектов  коммунальной инфраструктуры" ? </t>
    </r>
    <r>
      <rPr>
        <sz val="12"/>
        <color theme="1"/>
        <rFont val="Times New Roman"/>
        <family val="1"/>
        <charset val="204"/>
      </rPr>
      <t xml:space="preserve">Мероприятия по повышению  надежности и эффективности производства и поставки  коммунальных  ресурсов на базе модернизации систем коммунальной  инфраструктуры </t>
    </r>
  </si>
  <si>
    <r>
      <t xml:space="preserve">в том числе подпрограммы: </t>
    </r>
    <r>
      <rPr>
        <sz val="12"/>
        <color rgb="FFFF0000"/>
        <rFont val="Times New Roman"/>
        <family val="1"/>
        <charset val="204"/>
      </rPr>
      <t>+ 5500 ОБ</t>
    </r>
  </si>
  <si>
    <r>
      <t xml:space="preserve">в том числе по мероприятиям:  </t>
    </r>
    <r>
      <rPr>
        <i/>
        <sz val="12"/>
        <color rgb="FFFF0000"/>
        <rFont val="Times New Roman"/>
        <family val="1"/>
        <charset val="204"/>
      </rPr>
      <t xml:space="preserve">            указано в проекте</t>
    </r>
  </si>
  <si>
    <r>
      <t xml:space="preserve">Обеспечение  </t>
    </r>
    <r>
      <rPr>
        <strike/>
        <sz val="12"/>
        <rFont val="Times New Roman"/>
        <family val="1"/>
        <charset val="204"/>
      </rPr>
      <t>беспрепятственного</t>
    </r>
    <r>
      <rPr>
        <sz val="12"/>
        <rFont val="Times New Roman"/>
        <family val="1"/>
        <charset val="204"/>
      </rPr>
      <t xml:space="preserve"> доступа инвалидов к  объектам социальной инффраструктуры </t>
    </r>
    <r>
      <rPr>
        <strike/>
        <sz val="12"/>
        <rFont val="Times New Roman"/>
        <family val="1"/>
        <charset val="204"/>
      </rPr>
      <t>культуры</t>
    </r>
  </si>
  <si>
    <t>Стимулирование  экономической  активности  в муниципальном образовании  "Городской округ Ногликский" на период 2015-2020 годы</t>
  </si>
  <si>
    <t>Управление  муниципальными финансами муниципального образования "Городской  округ Ногликский" на 2015-2020 годы</t>
  </si>
  <si>
    <t>Газификация муниципального образования  "Городской округ Ногликский" на период 2015-2020 годы</t>
  </si>
  <si>
    <t>Обеспечение населения муниципального образовании "Городской округ Ногликский" качественным жильем на 2015-2020 годы</t>
  </si>
  <si>
    <t>Развитие образования в муниципальном образовании "Городской округ Ногликский" на период 2015-2020 годы</t>
  </si>
  <si>
    <t>Комплексные меры  противодействия злоупотреблению наркотиками  и их  незаконному обороту в муниципальном образовании "Городской округ Ногликский" на 2015 -2020 годы</t>
  </si>
  <si>
    <t>1.</t>
  </si>
  <si>
    <t>Доступная среда в муниципальном образовании "Городской округ Ногликский" на 2015-2020 годы</t>
  </si>
  <si>
    <t>№ п/п согласно пост. АМО 17.03.14 № 24-р</t>
  </si>
  <si>
    <t>№ п/п по дате приня-тия</t>
  </si>
  <si>
    <t>Сфера молодежной политики</t>
  </si>
  <si>
    <t xml:space="preserve"> Сфера физической культуры и спорта</t>
  </si>
  <si>
    <t>2.2.1.</t>
  </si>
  <si>
    <t>2.2.2.</t>
  </si>
  <si>
    <t>2.2.3.</t>
  </si>
  <si>
    <t>2.2.4.</t>
  </si>
  <si>
    <t>2.2.5.</t>
  </si>
  <si>
    <t>укрепление и развитие регионального потенциала в сфере культуры</t>
  </si>
  <si>
    <t>капитальный ремонт ДШИ</t>
  </si>
  <si>
    <t xml:space="preserve">в том числе по мероприятиям: </t>
  </si>
  <si>
    <t>ВСЕГО</t>
  </si>
  <si>
    <t>предоставление субсидий (грантов) общественным организациям, ТОСам для осуществления социально-значимых инициатив в МО "ГО Ногликский"</t>
  </si>
  <si>
    <t>Мероприятия  программы</t>
  </si>
  <si>
    <t>капитальный и текущий ремонт бассейна и котельной</t>
  </si>
  <si>
    <t>текущий ремонт лыжной базы</t>
  </si>
  <si>
    <t>оснащение территорий (дворы) ФО и спортсооружениями</t>
  </si>
  <si>
    <t xml:space="preserve">строительство лыжно-роллерная трассы, вкл. ПСД </t>
  </si>
  <si>
    <t>строительство крытого корта, вкл. ПСД</t>
  </si>
  <si>
    <t>освещение и капремонт стадиона</t>
  </si>
  <si>
    <t>дворовая хоккейная площадка</t>
  </si>
  <si>
    <t>оборудование, инвентарь, экипировка ДЮСШ</t>
  </si>
  <si>
    <t>модульная котельная и капремонт СК "Арена"</t>
  </si>
  <si>
    <t>сейсмоусиление здания мкрн.Ноглики-2</t>
  </si>
  <si>
    <t>Обеспечение спортинвентарем и оборудованием ДЮСШ</t>
  </si>
  <si>
    <t>создание условий для занятий спортом в СК "Арена"</t>
  </si>
  <si>
    <t>устранение предписаний пожнадзора, ремонт СК "Арена"</t>
  </si>
  <si>
    <t>проведение районных, участие в областных спортмероприятиях, исполнение календарного плана ДЮСШ</t>
  </si>
  <si>
    <t>субсидии НКО на развитие игровых видов спорта</t>
  </si>
  <si>
    <t>ДЮСШ</t>
  </si>
  <si>
    <t>Обеспечение комплексной безопасности на объектах (ДЮСШ)</t>
  </si>
  <si>
    <t>Формирование информационной политики в области ФКиС (чествование спортсменов, выпуск буклетов, изготовление атрибутики с символикой)</t>
  </si>
  <si>
    <t>Массовая физкультурно-оздоровительная работа:</t>
  </si>
  <si>
    <t>Развитие инфраструктуры и МТБ объектов спортназначения:</t>
  </si>
  <si>
    <t>Развитие потенциала молодежи (конкурсы, игры, участие в форумах, КВН, праздники)</t>
  </si>
  <si>
    <t>Профориентация молодежи (семинары, ярмарки образовательных услуг, трудовая занятость)</t>
  </si>
  <si>
    <t>Совершенствование системы патриотического воспитания и допризывной подготовки молодежи (экскурсии, праздники, памятные даты, встречи)</t>
  </si>
  <si>
    <t>обеспечение деятельности музея</t>
  </si>
  <si>
    <t>прочие мероприятия</t>
  </si>
  <si>
    <t>обеспечение деятельности библиотеки</t>
  </si>
  <si>
    <t>обеспечение деятельности ДШИ</t>
  </si>
  <si>
    <t>прочие мероприятия (поддержка ДШИ, приобретение муз.инструментов)</t>
  </si>
  <si>
    <t>Поддержка и развитие детского и молодежного творчества, образования в сфере культуры:</t>
  </si>
  <si>
    <t>Пополнение и обеспечение сохранности библиотечного фонда документов:</t>
  </si>
  <si>
    <t>прочие мероприятия (поддержка коллективов, концерты, конкурсы)</t>
  </si>
  <si>
    <t>обеспечение деятельности досуговых учреждений, вкл.дополнительную гарантию молодежи)</t>
  </si>
  <si>
    <t>Поддержка и развитие художественно-творческой деятельности. Сохранение и развитие традиционной народной культуры:</t>
  </si>
  <si>
    <t>Развитие материально-технической базы учреждений культуры:</t>
  </si>
  <si>
    <t>капитальный ремонт РЦД</t>
  </si>
  <si>
    <t>капитальный ремонт библиотеки</t>
  </si>
  <si>
    <t>приобретение сценического оборудования, мебели для учреждений</t>
  </si>
  <si>
    <t>строительство краеведческого музея</t>
  </si>
  <si>
    <t>укрепление МТБ учреждений</t>
  </si>
  <si>
    <t>приобретение сценического оборудования, муз.инструментов, мебели для учреждений, костюмов, обуви, ткани, реквизита</t>
  </si>
  <si>
    <t xml:space="preserve">Обеспечение  беспрепятственного доступа инвалидов к  объектам социальной инффраструктуры </t>
  </si>
  <si>
    <t>РЦД</t>
  </si>
  <si>
    <t>Собрание МО</t>
  </si>
  <si>
    <t>ДШИ</t>
  </si>
  <si>
    <t>библиотека</t>
  </si>
  <si>
    <t>создание условий для систематических занятий ФК и С (в СК "Арена"), районная спартакиада, выезд на областные соревнования</t>
  </si>
  <si>
    <t>культурно-массовые мероприятия</t>
  </si>
  <si>
    <t>предоставление дошкольного образования в дошкольных учреждениях</t>
  </si>
  <si>
    <t>Обеспечение доступности и качества общего образования:</t>
  </si>
  <si>
    <t>предоставление  образования в общеобразовательных учреждениях и учреждениях дополнительного образования</t>
  </si>
  <si>
    <t>Информационное обеспечение муниципальной молодежной политики (информирование по профилактике наркомании, стенды, баннеры, телепередачи, статьи в газете)</t>
  </si>
  <si>
    <t>1.6.1.</t>
  </si>
  <si>
    <t>Обеспечение потребности в педагогических кадрах:</t>
  </si>
  <si>
    <t>обеспечение педагогов служебным жильем (приобретение квартир)</t>
  </si>
  <si>
    <t>выплаты по закону о дополнительной гарантии молодежи</t>
  </si>
  <si>
    <t>социальная поддержка на оплату коммунальных услуг</t>
  </si>
  <si>
    <t>ежемесячные выплаты за звания и госнаграды</t>
  </si>
  <si>
    <t>1.6.2.</t>
  </si>
  <si>
    <t>прочие мероприятия в кадровой политике (погашение части процентов по ипотеке, конкурсы, поощрения, конференции)</t>
  </si>
  <si>
    <t>Укрепление МТБ учреждений</t>
  </si>
  <si>
    <t>приобретение оборудования для дошкольного образования</t>
  </si>
  <si>
    <t>приобретение оборудования для школ</t>
  </si>
  <si>
    <t>капремонт дошкольных учреждений</t>
  </si>
  <si>
    <t>прочие (сайт отдела образования)</t>
  </si>
  <si>
    <t>строительство ЦДТ</t>
  </si>
  <si>
    <t>строительство школы на 300 мест</t>
  </si>
  <si>
    <t>детский сад на 110 мест в мкрн.Ноглики-2</t>
  </si>
  <si>
    <t>Софинансирование объектов кап.строительства:</t>
  </si>
  <si>
    <t>Мероприятия по обеспечению антитеррористической безопасности образовательных организаций (видеонаблюдение)</t>
  </si>
  <si>
    <t>Модернизация учебно-воспитательного процесса в организациях дополнительного образования (оснащение ЦДТ)</t>
  </si>
  <si>
    <t>Подготовка кадров в области ФК и С (организация ФОР по месту жительства)</t>
  </si>
  <si>
    <t>Совершенствование существующей системы работы ФК и С</t>
  </si>
  <si>
    <t>исполнение предписаний пожнадзора, установка противопожарной системы по дошкольным учреждениям</t>
  </si>
  <si>
    <t xml:space="preserve">капремонты школ, обустройство спортплощадок и благоустройство территорий </t>
  </si>
  <si>
    <t>приобретение спортоборудования для ЦДТ, обустройство территории</t>
  </si>
  <si>
    <t>14.</t>
  </si>
  <si>
    <t>Дорожное хозяйство</t>
  </si>
  <si>
    <t xml:space="preserve"> Благоустройство</t>
  </si>
  <si>
    <t>10.2.1.</t>
  </si>
  <si>
    <t>Капитальный ремонт объектов благоустройства</t>
  </si>
  <si>
    <t>10.2.2.</t>
  </si>
  <si>
    <t>Строительство (реконструкция) объектов благостройства (кладбище)</t>
  </si>
  <si>
    <t>10.2.3.</t>
  </si>
  <si>
    <t>Содержание и текщий ремонт объектов благоустройства:</t>
  </si>
  <si>
    <t>содержание объектов уличного освещения</t>
  </si>
  <si>
    <t>озеленение</t>
  </si>
  <si>
    <t>организация и содержание мест захоронения</t>
  </si>
  <si>
    <t>прочие мероприятия по благоустройству</t>
  </si>
  <si>
    <t>Комплексная реконструкция систем водоснабжения МО "ГО Ногликский", в том числе разработка ПСД</t>
  </si>
  <si>
    <t>Техническое перевооружение системы теплоснабжения котельной № 1</t>
  </si>
  <si>
    <t>Реконструкция системы водоотведения в п.Ноглики, в том числе ПСД</t>
  </si>
  <si>
    <t>Реализация типовых мероприятий на муниципальных объектах социальной сферы:</t>
  </si>
  <si>
    <t>образование</t>
  </si>
  <si>
    <t>культура</t>
  </si>
  <si>
    <t>управление</t>
  </si>
  <si>
    <t>Развитие систем  газификации</t>
  </si>
  <si>
    <t>6.2.1.</t>
  </si>
  <si>
    <t>6.2.2.</t>
  </si>
  <si>
    <t>реконструкция стадиона СОШ № 1</t>
  </si>
  <si>
    <t>12.</t>
  </si>
  <si>
    <t xml:space="preserve">13. </t>
  </si>
  <si>
    <t>Ремонт и восстановление "бесхозяйных" и муниципальных распределительных сетей и подстанций:</t>
  </si>
  <si>
    <t>ремонт систем электроснабжения</t>
  </si>
  <si>
    <t>модернизация ТП 35/6 "Промбаза"</t>
  </si>
  <si>
    <t>Устройство пандусов:</t>
  </si>
  <si>
    <t>Устройство подъемника в библиотеке</t>
  </si>
  <si>
    <t>Приобретение спецтранспорта</t>
  </si>
  <si>
    <t>Приобретение и установка комплекса уличных тренажеров</t>
  </si>
  <si>
    <t>Развитие ресурсной и материально-технической базы  образовательных учреждений</t>
  </si>
  <si>
    <t>Развитие кадрового потенциала</t>
  </si>
  <si>
    <t>Поддержка и обеспечение эффективного взаимодействия с молодежными объединениями (мероприятия в в молодежных объединениях, конкурсы, акции (ЗОЖ, борьба с наркоманией, проезд на лечение от наркотической зависимости), поддержка молодежных проектов)</t>
  </si>
  <si>
    <t>Реконструкция систем распределения и использования газа в п.Ноглики (вкл.ПСД)</t>
  </si>
  <si>
    <t>Реконструкция систем распределения и использования газа в с.Вал (вкл.ПСД)</t>
  </si>
  <si>
    <t>Проектирование и строительство внутрипоселковых распределительных и подводящих газопроводов в с.Горячие ключи</t>
  </si>
  <si>
    <t>Единовременная материальная помощь гражданам</t>
  </si>
  <si>
    <t>Подготовка муниципального жилищного фонда к приему газа</t>
  </si>
  <si>
    <t>Организация сети фото- и видеофиксации на автомобильных дорогам пгт.Ноглики</t>
  </si>
  <si>
    <t>Мероприятия по пропаганде соблюдения ПДД</t>
  </si>
  <si>
    <t>Поддержка  некоммерческих организаций (формирование активной гражданской позиции  населения):</t>
  </si>
  <si>
    <t>Информационное общество:</t>
  </si>
  <si>
    <t>Всего по муниципальным программам</t>
  </si>
  <si>
    <t>Наименование муниципальной программы, подпрограммы, основного мероприятия</t>
  </si>
  <si>
    <t>ФБ</t>
  </si>
  <si>
    <t>ОБ</t>
  </si>
  <si>
    <t>МБ</t>
  </si>
  <si>
    <t>"Развитие инвестиционного потенциала муниципального образования "Городской округ Ногликский" на 2016-2020 годы"</t>
  </si>
  <si>
    <t>ВНБ</t>
  </si>
  <si>
    <t>Развитие системы воспитания, дополнительного образования и социальной защиты детей</t>
  </si>
  <si>
    <t>Сохранение культурного наследия и расщирение доступа к культурным ценностям и информации</t>
  </si>
  <si>
    <t>Комплексная безопасность учреждений культуры</t>
  </si>
  <si>
    <t xml:space="preserve">Развитие кадрового потенциала </t>
  </si>
  <si>
    <t>Мероприятия, Всего</t>
  </si>
  <si>
    <t>Степень соответствия запланированному уровню расходов</t>
  </si>
  <si>
    <t>(в тыс. руб.)</t>
  </si>
  <si>
    <t>Совершенствование нормативной правовой базы в сфере оказания мер поддержки субъектам инвестиционной деятельности</t>
  </si>
  <si>
    <t>Предоставление муниципальной поддержки инвесторам, реализующим инвестиционные проекты, признанные приоритетными</t>
  </si>
  <si>
    <t>Кадровое обеспечение инвестиционной деятельности</t>
  </si>
  <si>
    <t>Продвижение инвестиционных проектов МО</t>
  </si>
  <si>
    <t>Подготовка и переподготовка специалистов в области профилактики наркомании</t>
  </si>
  <si>
    <t>Меры по пресечению незаконного оборота и потребления наркотиков</t>
  </si>
  <si>
    <t>Мероприятия:</t>
  </si>
  <si>
    <t>Мероприятие 3: Приобретение служебного жилья для врачей -  специалистов ГБУЗ "Ногликская ЦРБ"</t>
  </si>
  <si>
    <t xml:space="preserve">в том числе: </t>
  </si>
  <si>
    <t>Снос ветхого и аварийного жилья, производственных и непроизводственных зданий</t>
  </si>
  <si>
    <t>Поддержка на улучшение жилищных условий молодых семей</t>
  </si>
  <si>
    <t>Приобретение служебного жилья для врачей-специалистов ГБУЗ "Ногликская ЦРБ"</t>
  </si>
  <si>
    <t>Приобретение жилых помещений для специализированного  муниципального жилого фонда</t>
  </si>
  <si>
    <t>15.</t>
  </si>
  <si>
    <t>Проведение комплекса мероприятий по учету муниципального имущества, формирование в отношении него полных и достоверных сведений в рамках инвентаризации муниципального имущества</t>
  </si>
  <si>
    <t>Проведение мероприятий по оформлению в установленном порядке прав на объекты недвижимости, включая внесение сведений о них в Реестр муниципальной собственности МО "Горродской округ Ногликский"</t>
  </si>
  <si>
    <t>Защита исконной среды обитания, традиционных образа жизни, хозяйствования и промыслов коренных малочисленных народов Севера, проживающих на территории МО "Городской округ Ногликский"</t>
  </si>
  <si>
    <t>Формирование  в коммунальном  секторе  благоприятных  условий для реализации  инвестиционных  проектов:</t>
  </si>
  <si>
    <t>Регулирование численности безнадзорных животных</t>
  </si>
  <si>
    <t>Проверка</t>
  </si>
  <si>
    <t xml:space="preserve">Сведения </t>
  </si>
  <si>
    <t>16.</t>
  </si>
  <si>
    <t>Благоустройство общественных территорий</t>
  </si>
  <si>
    <t>Возмещение недополученных  доходов  и (или) финансового обеспечения (вощмещения) затрат в связи с производством (реализвцией) товаров, выполнения работ, оказания услуг в сфере ЖКХ:</t>
  </si>
  <si>
    <t>Основные мероприятия:</t>
  </si>
  <si>
    <t>Содействие развитию инфраструктуры торговли, основанной на принципах достижения установленных нормативов обеспеченности населения МО площадью торговых объхектов</t>
  </si>
  <si>
    <t>Создание условий для предоставления населению транспортных услуг автомобильным транспортом общего пользования и организация транспортного обслудживания населения на территории МО "Городской округ Ногликский"</t>
  </si>
  <si>
    <t>Повышение эффективности управления</t>
  </si>
  <si>
    <t>Обучение и воспитание детей-инвалидов</t>
  </si>
  <si>
    <t>Обеспечение беспрепятсвенного доступа инвалидов к информации</t>
  </si>
  <si>
    <t>Обеспечение поступлений неналоговых  доходов в местный бюджет от использования имущества, находящегося в муниципальной собственности МО "Городской округ Ногликский"</t>
  </si>
  <si>
    <t xml:space="preserve">Развитие образования в МО "Гродской округ Ногликский" </t>
  </si>
  <si>
    <t>Комплексные меры  противодействия злоупотреблению наркотиками  и их  незаконному обороту в МО "Городской округ Ногликский"</t>
  </si>
  <si>
    <t xml:space="preserve">Стимулирование  экономической  активности  в МО  "Городской округ Ногликский" </t>
  </si>
  <si>
    <t xml:space="preserve">Управление  муниципальными финансами МО "Городской  округ Ногликский" </t>
  </si>
  <si>
    <t xml:space="preserve">Развитие инвестиционного потенциала МО  "Городской  округ Ногликский" </t>
  </si>
  <si>
    <t>Совершенствование системы управления муниципальным имуществом МО "Городской округ Ногликский"</t>
  </si>
  <si>
    <t>Формирование современной городской среды в МО "Городской округ Ногликский"</t>
  </si>
  <si>
    <t xml:space="preserve">Обеспечение качества и доступности дошкольного образования: </t>
  </si>
  <si>
    <t>Развитие физической культуры, спорта и молодежной политики  в МО "Городской округ Ногликский"</t>
  </si>
  <si>
    <t xml:space="preserve">Развитие культуры  в МО "Городской округ Ногликский" </t>
  </si>
  <si>
    <t xml:space="preserve">Обеспечение населения МО "Городской округ Ногликский" качественным жильем </t>
  </si>
  <si>
    <t xml:space="preserve">"Обеспечение населения МО "Городской округ Ногликский" качественными  услугами  жилищно-коммунального  хозяйства </t>
  </si>
  <si>
    <t xml:space="preserve">Газификация МО "Городской округ Ногликский" </t>
  </si>
  <si>
    <t xml:space="preserve">Обеспечение безопасности жизнедеятельности  населения в МО "Городской округ Ногликский" </t>
  </si>
  <si>
    <t xml:space="preserve">Развитие инфраструктуры и благоустройство населенных пунктов  МО "Городской округ Ногликский" </t>
  </si>
  <si>
    <t xml:space="preserve">Совершенствование  системы муниципального управления в МО "Городской округ Ногликский" </t>
  </si>
  <si>
    <t xml:space="preserve">Доступная среда в МО "Городской округ Ногликский" </t>
  </si>
  <si>
    <t>Обеспечение рационального и эффективного использования имущества и земельных участков, находящихся в муниципальной собственности</t>
  </si>
  <si>
    <t>Профилактика правонарушений в МО "Городской округ Ногликский"</t>
  </si>
  <si>
    <t>Профилактика терроризма и экстремизма в МО "Городской округ Ногликский"</t>
  </si>
  <si>
    <t xml:space="preserve">Противодействие коррупции в МО "Городской округ Ногликский"  </t>
  </si>
  <si>
    <t xml:space="preserve">Охрана окружающей среды в МО "Городской округ Ногликский"  </t>
  </si>
  <si>
    <t xml:space="preserve">Снижение рисков от чрезвычайных ситуаций, создание и поддержание готовности системы оповещения об угрозе ЧС в МО "Городской округ Ногликский"  </t>
  </si>
  <si>
    <t>Создание условий для наиболее полного удовлетворения спроса населения на потребительские товары и услуги по доступным ценам в пределах территориальной доступности, повышение качества доступности</t>
  </si>
  <si>
    <t>Разработка нормативно-правовой базы по созщланию доступной срелды для инвалидов</t>
  </si>
  <si>
    <t>Капитальный ремонт и ремонт  дворовых территорий многоквартирных домов и проездов к ним</t>
  </si>
  <si>
    <t>Оказание мер поддерджки потребителям при газификации  жилого фонда</t>
  </si>
  <si>
    <t>Приложение № 1</t>
  </si>
  <si>
    <t>Высокий уровень освоения</t>
  </si>
  <si>
    <t>Низкий уровень освоения</t>
  </si>
  <si>
    <t>Освоение менее 50%</t>
  </si>
  <si>
    <t>Примечание</t>
  </si>
  <si>
    <r>
      <rPr>
        <b/>
        <sz val="11"/>
        <rFont val="Times New Roman"/>
        <family val="1"/>
        <charset val="204"/>
      </rPr>
      <t>Подпрограмма 1</t>
    </r>
    <r>
      <rPr>
        <sz val="11"/>
        <rFont val="Times New Roman"/>
        <family val="1"/>
        <charset val="204"/>
      </rPr>
      <t xml:space="preserve"> "Развитие жилищного строительства":</t>
    </r>
  </si>
  <si>
    <r>
      <rPr>
        <b/>
        <sz val="11"/>
        <rFont val="Times New Roman"/>
        <family val="1"/>
        <charset val="204"/>
      </rPr>
      <t>Подпрограмма 2</t>
    </r>
    <r>
      <rPr>
        <sz val="11"/>
        <rFont val="Times New Roman"/>
        <family val="1"/>
        <charset val="204"/>
      </rPr>
      <t xml:space="preserve"> "Переселение  граждан из  аварийного жилищного фонда</t>
    </r>
  </si>
  <si>
    <r>
      <rPr>
        <b/>
        <sz val="11"/>
        <rFont val="Times New Roman"/>
        <family val="1"/>
        <charset val="204"/>
      </rPr>
      <t>Подпрограмма 3</t>
    </r>
    <r>
      <rPr>
        <sz val="11"/>
        <rFont val="Times New Roman"/>
        <family val="1"/>
        <charset val="204"/>
      </rPr>
      <t xml:space="preserve"> "Повышение сейсмоустойчивости жилых домов, основных объектов и систем жизнеобеспечения":</t>
    </r>
  </si>
  <si>
    <r>
      <rPr>
        <b/>
        <sz val="11"/>
        <rFont val="Times New Roman"/>
        <family val="1"/>
        <charset val="204"/>
      </rPr>
      <t>Подпрограмма 4.</t>
    </r>
    <r>
      <rPr>
        <sz val="11"/>
        <rFont val="Times New Roman"/>
        <family val="1"/>
        <charset val="204"/>
      </rPr>
      <t xml:space="preserve"> Инфраструктурное развитие территории МО "Городской округ Ногликский"</t>
    </r>
  </si>
  <si>
    <r>
      <t xml:space="preserve">Мероприятие 1: "Ликвидация аварийного и непригодного для проживания  жилищного фонда, неиспользуемых  и бесхозяйных  объектов производственного  и непроизводственного назначения"   </t>
    </r>
    <r>
      <rPr>
        <b/>
        <sz val="11"/>
        <rFont val="Times New Roman"/>
        <family val="1"/>
        <charset val="204"/>
      </rPr>
      <t xml:space="preserve"> </t>
    </r>
  </si>
  <si>
    <r>
      <rPr>
        <b/>
        <sz val="11"/>
        <rFont val="Times New Roman"/>
        <family val="1"/>
        <charset val="204"/>
      </rPr>
      <t>Подпрограмма 1</t>
    </r>
    <r>
      <rPr>
        <sz val="11"/>
        <rFont val="Times New Roman"/>
        <family val="1"/>
        <charset val="204"/>
      </rPr>
      <t xml:space="preserve">: "Энергосбережение и повышение  энергетической  эффективности" </t>
    </r>
    <r>
      <rPr>
        <sz val="10"/>
        <color rgb="FFFF0000"/>
        <rFont val="Times New Roman"/>
        <family val="1"/>
        <charset val="204"/>
      </rPr>
      <t/>
    </r>
  </si>
  <si>
    <r>
      <rPr>
        <b/>
        <sz val="11"/>
        <rFont val="Times New Roman"/>
        <family val="1"/>
        <charset val="204"/>
      </rPr>
      <t>Подпрограмма 2</t>
    </r>
    <r>
      <rPr>
        <sz val="11"/>
        <rFont val="Times New Roman"/>
        <family val="1"/>
        <charset val="204"/>
      </rPr>
      <t xml:space="preserve"> : "Модернизация  объектов  коммунальной инфраструктуры" </t>
    </r>
  </si>
  <si>
    <r>
      <rPr>
        <b/>
        <sz val="11"/>
        <rFont val="Times New Roman"/>
        <family val="1"/>
        <charset val="204"/>
      </rPr>
      <t>Подпрограмма 3</t>
    </r>
    <r>
      <rPr>
        <sz val="11"/>
        <rFont val="Times New Roman"/>
        <family val="1"/>
        <charset val="204"/>
      </rPr>
      <t xml:space="preserve"> :  "Комплексный капитальный ремонт и реконструкция  жилищного фонда"</t>
    </r>
  </si>
  <si>
    <r>
      <rPr>
        <b/>
        <sz val="11"/>
        <rFont val="Times New Roman"/>
        <family val="1"/>
        <charset val="204"/>
      </rPr>
      <t>Подпрограмма 1</t>
    </r>
    <r>
      <rPr>
        <sz val="11"/>
        <rFont val="Times New Roman"/>
        <family val="1"/>
        <charset val="204"/>
      </rPr>
      <t xml:space="preserve">: "Повышение безопасности дорожного  движения в МО "Городской округ Ногликский"  </t>
    </r>
  </si>
  <si>
    <r>
      <t xml:space="preserve">в том числе:                                             </t>
    </r>
    <r>
      <rPr>
        <b/>
        <sz val="11"/>
        <rFont val="Times New Roman"/>
        <family val="1"/>
        <charset val="204"/>
      </rPr>
      <t xml:space="preserve">  </t>
    </r>
  </si>
  <si>
    <r>
      <rPr>
        <b/>
        <sz val="11"/>
        <rFont val="Times New Roman"/>
        <family val="1"/>
        <charset val="204"/>
      </rPr>
      <t>Подпрограмма 1</t>
    </r>
    <r>
      <rPr>
        <sz val="11"/>
        <rFont val="Times New Roman"/>
        <family val="1"/>
        <charset val="204"/>
      </rPr>
      <t xml:space="preserve"> Развитие малого и среднего  предпринимательства в МО "Городской округ Ногликский" </t>
    </r>
  </si>
  <si>
    <r>
      <rPr>
        <b/>
        <sz val="11"/>
        <rFont val="Times New Roman"/>
        <family val="1"/>
        <charset val="204"/>
      </rPr>
      <t>Подпрограмма 2</t>
    </r>
    <r>
      <rPr>
        <sz val="11"/>
        <rFont val="Times New Roman"/>
        <family val="1"/>
        <charset val="204"/>
      </rPr>
      <t xml:space="preserve"> Развитие  сельского  хозяйства и  регулирования рынков сельскохозяйственной  продукции, сырья и продовольствия МО "Городской округ Ногликский" </t>
    </r>
  </si>
  <si>
    <r>
      <t xml:space="preserve">в том числе по мероприятиям:  </t>
    </r>
    <r>
      <rPr>
        <b/>
        <i/>
        <sz val="11"/>
        <rFont val="Times New Roman"/>
        <family val="1"/>
        <charset val="204"/>
      </rPr>
      <t xml:space="preserve">            </t>
    </r>
  </si>
  <si>
    <r>
      <rPr>
        <b/>
        <sz val="11"/>
        <rFont val="Times New Roman"/>
        <family val="1"/>
        <charset val="204"/>
      </rPr>
      <t>Подпрограмма 1</t>
    </r>
    <r>
      <rPr>
        <sz val="11"/>
        <rFont val="Times New Roman"/>
        <family val="1"/>
        <charset val="204"/>
      </rPr>
      <t xml:space="preserve"> Долгосрочное финансовое планирование</t>
    </r>
  </si>
  <si>
    <r>
      <rPr>
        <b/>
        <sz val="11"/>
        <rFont val="Times New Roman"/>
        <family val="1"/>
        <charset val="204"/>
      </rPr>
      <t>Подпрограмма 2</t>
    </r>
    <r>
      <rPr>
        <sz val="11"/>
        <rFont val="Times New Roman"/>
        <family val="1"/>
        <charset val="204"/>
      </rPr>
      <t xml:space="preserve"> Нормативно- методическое обеспечение и организация бюджетного процесса</t>
    </r>
  </si>
  <si>
    <r>
      <rPr>
        <b/>
        <sz val="11"/>
        <rFont val="Times New Roman"/>
        <family val="1"/>
        <charset val="204"/>
      </rPr>
      <t>Подпрограмма 3</t>
    </r>
    <r>
      <rPr>
        <sz val="11"/>
        <rFont val="Times New Roman"/>
        <family val="1"/>
        <charset val="204"/>
      </rPr>
      <t xml:space="preserve"> Управление муниципальным долгом МО "Городской округ Ногликский"</t>
    </r>
  </si>
  <si>
    <t>Благоустройство территорий муниципального образования</t>
  </si>
  <si>
    <t>Поддержка населения при переоборудовании автотранспорта на газомоторное топливо</t>
  </si>
  <si>
    <t xml:space="preserve">об  освоении финансовых средств по муниципальным программа МО "Городской округ Ногликский" за 2022 год </t>
  </si>
  <si>
    <t>Уточненные назначения на 2022 год</t>
  </si>
  <si>
    <t>Фактическое освоение  за 2022 год</t>
  </si>
  <si>
    <t>Отдых детей</t>
  </si>
  <si>
    <t>Финансовая поддерджка гражданам, ведущим самостоятельную трудовую деятельность и впервые зарегистрированным в качестве самозанятых</t>
  </si>
  <si>
    <t>Справка: Всего расходы бюджета МО 2022  3 933 979,5 тыс.руб.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</si>
</sst>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0.0"/>
    <numFmt numFmtId="166" formatCode="#,##0.000"/>
  </numFmts>
  <fonts count="2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trike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trike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rgb="FFC00000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b/>
      <sz val="13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8"/>
      <color rgb="FFFF0000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b/>
      <i/>
      <sz val="11"/>
      <name val="Times New Roman"/>
      <family val="1"/>
      <charset val="204"/>
    </font>
    <font>
      <i/>
      <sz val="11"/>
      <color rgb="FFFF0000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99FFCC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3" fillId="0" borderId="0"/>
  </cellStyleXfs>
  <cellXfs count="237">
    <xf numFmtId="0" fontId="0" fillId="0" borderId="0" xfId="0"/>
    <xf numFmtId="0" fontId="1" fillId="0" borderId="0" xfId="0" applyFont="1"/>
    <xf numFmtId="0" fontId="3" fillId="0" borderId="0" xfId="0" applyFont="1"/>
    <xf numFmtId="0" fontId="5" fillId="0" borderId="0" xfId="0" applyFont="1" applyFill="1"/>
    <xf numFmtId="0" fontId="5" fillId="0" borderId="0" xfId="0" applyFont="1" applyFill="1" applyAlignment="1">
      <alignment horizontal="center" vertical="top"/>
    </xf>
    <xf numFmtId="0" fontId="5" fillId="0" borderId="0" xfId="0" applyFont="1" applyFill="1" applyAlignment="1">
      <alignment vertical="top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/>
    </xf>
    <xf numFmtId="0" fontId="5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center" vertical="top"/>
    </xf>
    <xf numFmtId="0" fontId="9" fillId="0" borderId="1" xfId="0" applyFont="1" applyFill="1" applyBorder="1" applyAlignment="1">
      <alignment vertical="top" wrapText="1"/>
    </xf>
    <xf numFmtId="49" fontId="5" fillId="0" borderId="1" xfId="0" applyNumberFormat="1" applyFont="1" applyFill="1" applyBorder="1" applyAlignment="1">
      <alignment horizontal="center" vertical="top"/>
    </xf>
    <xf numFmtId="0" fontId="10" fillId="0" borderId="1" xfId="0" applyFont="1" applyFill="1" applyBorder="1" applyAlignment="1">
      <alignment vertical="top" wrapText="1"/>
    </xf>
    <xf numFmtId="0" fontId="5" fillId="0" borderId="0" xfId="0" applyFont="1" applyFill="1" applyAlignment="1">
      <alignment vertical="top" wrapText="1"/>
    </xf>
    <xf numFmtId="14" fontId="5" fillId="0" borderId="1" xfId="0" applyNumberFormat="1" applyFont="1" applyFill="1" applyBorder="1" applyAlignment="1">
      <alignment horizontal="center" vertical="top" wrapText="1"/>
    </xf>
    <xf numFmtId="164" fontId="5" fillId="0" borderId="1" xfId="0" applyNumberFormat="1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right"/>
    </xf>
    <xf numFmtId="0" fontId="10" fillId="0" borderId="1" xfId="0" applyFont="1" applyFill="1" applyBorder="1" applyAlignment="1">
      <alignment vertical="center" wrapText="1"/>
    </xf>
    <xf numFmtId="14" fontId="7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wrapText="1"/>
    </xf>
    <xf numFmtId="0" fontId="1" fillId="0" borderId="0" xfId="0" applyFont="1" applyFill="1"/>
    <xf numFmtId="0" fontId="1" fillId="3" borderId="0" xfId="0" applyFont="1" applyFill="1"/>
    <xf numFmtId="0" fontId="1" fillId="0" borderId="0" xfId="0" applyFont="1" applyAlignment="1">
      <alignment horizontal="center" vertical="center"/>
    </xf>
    <xf numFmtId="0" fontId="1" fillId="0" borderId="11" xfId="0" applyFont="1" applyBorder="1"/>
    <xf numFmtId="0" fontId="1" fillId="0" borderId="0" xfId="0" applyFont="1" applyBorder="1"/>
    <xf numFmtId="0" fontId="1" fillId="0" borderId="0" xfId="0" applyFont="1" applyAlignment="1">
      <alignment horizontal="right"/>
    </xf>
    <xf numFmtId="0" fontId="1" fillId="0" borderId="0" xfId="0" applyFont="1" applyAlignment="1"/>
    <xf numFmtId="0" fontId="12" fillId="0" borderId="0" xfId="0" applyFont="1" applyFill="1"/>
    <xf numFmtId="164" fontId="1" fillId="0" borderId="0" xfId="0" applyNumberFormat="1" applyFont="1" applyFill="1" applyAlignment="1">
      <alignment horizontal="right"/>
    </xf>
    <xf numFmtId="166" fontId="16" fillId="5" borderId="1" xfId="0" applyNumberFormat="1" applyFont="1" applyFill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166" fontId="16" fillId="0" borderId="1" xfId="0" applyNumberFormat="1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wrapText="1"/>
    </xf>
    <xf numFmtId="164" fontId="17" fillId="0" borderId="1" xfId="0" applyNumberFormat="1" applyFont="1" applyFill="1" applyBorder="1" applyAlignment="1">
      <alignment horizontal="center" vertical="center"/>
    </xf>
    <xf numFmtId="0" fontId="17" fillId="0" borderId="1" xfId="0" applyFont="1" applyBorder="1" applyAlignment="1">
      <alignment wrapText="1"/>
    </xf>
    <xf numFmtId="164" fontId="17" fillId="3" borderId="1" xfId="0" applyNumberFormat="1" applyFont="1" applyFill="1" applyBorder="1" applyAlignment="1">
      <alignment horizontal="right" wrapText="1"/>
    </xf>
    <xf numFmtId="164" fontId="17" fillId="0" borderId="1" xfId="0" applyNumberFormat="1" applyFont="1" applyBorder="1" applyAlignment="1">
      <alignment horizontal="right"/>
    </xf>
    <xf numFmtId="0" fontId="17" fillId="0" borderId="1" xfId="0" applyFont="1" applyBorder="1" applyAlignment="1">
      <alignment horizontal="right"/>
    </xf>
    <xf numFmtId="49" fontId="17" fillId="3" borderId="1" xfId="0" applyNumberFormat="1" applyFont="1" applyFill="1" applyBorder="1" applyAlignment="1">
      <alignment horizontal="center" vertical="center"/>
    </xf>
    <xf numFmtId="0" fontId="17" fillId="3" borderId="1" xfId="0" applyFont="1" applyFill="1" applyBorder="1" applyAlignment="1">
      <alignment wrapText="1"/>
    </xf>
    <xf numFmtId="164" fontId="17" fillId="3" borderId="1" xfId="0" applyNumberFormat="1" applyFont="1" applyFill="1" applyBorder="1" applyAlignment="1">
      <alignment horizontal="right"/>
    </xf>
    <xf numFmtId="0" fontId="17" fillId="3" borderId="1" xfId="0" applyFont="1" applyFill="1" applyBorder="1"/>
    <xf numFmtId="0" fontId="17" fillId="0" borderId="1" xfId="0" applyFont="1" applyFill="1" applyBorder="1"/>
    <xf numFmtId="0" fontId="17" fillId="0" borderId="1" xfId="0" applyFont="1" applyFill="1" applyBorder="1" applyAlignment="1"/>
    <xf numFmtId="0" fontId="16" fillId="2" borderId="1" xfId="0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wrapText="1"/>
    </xf>
    <xf numFmtId="164" fontId="16" fillId="2" borderId="1" xfId="0" applyNumberFormat="1" applyFont="1" applyFill="1" applyBorder="1" applyAlignment="1">
      <alignment horizontal="center" vertical="center" wrapText="1"/>
    </xf>
    <xf numFmtId="164" fontId="16" fillId="2" borderId="1" xfId="0" applyNumberFormat="1" applyFont="1" applyFill="1" applyBorder="1" applyAlignment="1">
      <alignment horizontal="center" vertical="center"/>
    </xf>
    <xf numFmtId="166" fontId="16" fillId="3" borderId="0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/>
    <xf numFmtId="0" fontId="16" fillId="0" borderId="1" xfId="0" applyFont="1" applyFill="1" applyBorder="1" applyAlignment="1">
      <alignment horizontal="center" vertical="center"/>
    </xf>
    <xf numFmtId="0" fontId="17" fillId="0" borderId="1" xfId="0" applyFont="1" applyBorder="1"/>
    <xf numFmtId="0" fontId="17" fillId="0" borderId="0" xfId="0" applyFont="1" applyAlignment="1">
      <alignment horizontal="center" vertical="center"/>
    </xf>
    <xf numFmtId="0" fontId="17" fillId="0" borderId="0" xfId="0" applyFont="1" applyAlignment="1"/>
    <xf numFmtId="0" fontId="17" fillId="0" borderId="0" xfId="0" applyFont="1" applyAlignment="1">
      <alignment horizontal="right"/>
    </xf>
    <xf numFmtId="164" fontId="17" fillId="7" borderId="1" xfId="0" applyNumberFormat="1" applyFont="1" applyFill="1" applyBorder="1" applyAlignment="1">
      <alignment horizontal="center" vertical="center"/>
    </xf>
    <xf numFmtId="164" fontId="17" fillId="7" borderId="1" xfId="0" applyNumberFormat="1" applyFont="1" applyFill="1" applyBorder="1" applyAlignment="1">
      <alignment horizontal="right"/>
    </xf>
    <xf numFmtId="165" fontId="17" fillId="7" borderId="1" xfId="0" applyNumberFormat="1" applyFont="1" applyFill="1" applyBorder="1" applyAlignment="1">
      <alignment horizontal="center" vertical="center"/>
    </xf>
    <xf numFmtId="164" fontId="17" fillId="8" borderId="1" xfId="0" applyNumberFormat="1" applyFont="1" applyFill="1" applyBorder="1" applyAlignment="1">
      <alignment horizontal="center" vertical="center" wrapText="1"/>
    </xf>
    <xf numFmtId="164" fontId="17" fillId="8" borderId="1" xfId="0" applyNumberFormat="1" applyFont="1" applyFill="1" applyBorder="1" applyAlignment="1">
      <alignment horizontal="right" wrapText="1"/>
    </xf>
    <xf numFmtId="165" fontId="17" fillId="0" borderId="1" xfId="0" applyNumberFormat="1" applyFont="1" applyBorder="1" applyAlignment="1">
      <alignment horizontal="center" vertical="center"/>
    </xf>
    <xf numFmtId="165" fontId="17" fillId="7" borderId="1" xfId="0" applyNumberFormat="1" applyFont="1" applyFill="1" applyBorder="1" applyAlignment="1">
      <alignment horizontal="center" vertical="center" wrapText="1"/>
    </xf>
    <xf numFmtId="165" fontId="17" fillId="3" borderId="1" xfId="0" applyNumberFormat="1" applyFont="1" applyFill="1" applyBorder="1"/>
    <xf numFmtId="165" fontId="17" fillId="0" borderId="1" xfId="0" applyNumberFormat="1" applyFont="1" applyBorder="1" applyAlignment="1">
      <alignment horizontal="right"/>
    </xf>
    <xf numFmtId="165" fontId="16" fillId="0" borderId="1" xfId="0" applyNumberFormat="1" applyFont="1" applyBorder="1" applyAlignment="1">
      <alignment horizontal="center" vertical="center"/>
    </xf>
    <xf numFmtId="0" fontId="12" fillId="0" borderId="0" xfId="0" applyFont="1"/>
    <xf numFmtId="0" fontId="18" fillId="3" borderId="0" xfId="0" applyFont="1" applyFill="1" applyAlignment="1"/>
    <xf numFmtId="0" fontId="3" fillId="0" borderId="0" xfId="0" applyFont="1" applyAlignment="1">
      <alignment horizontal="right"/>
    </xf>
    <xf numFmtId="0" fontId="1" fillId="9" borderId="1" xfId="0" applyFont="1" applyFill="1" applyBorder="1" applyAlignment="1"/>
    <xf numFmtId="0" fontId="1" fillId="10" borderId="1" xfId="0" applyFont="1" applyFill="1" applyBorder="1" applyAlignment="1"/>
    <xf numFmtId="0" fontId="1" fillId="11" borderId="1" xfId="0" applyFont="1" applyFill="1" applyBorder="1" applyAlignment="1"/>
    <xf numFmtId="0" fontId="3" fillId="0" borderId="0" xfId="0" applyFont="1" applyAlignment="1"/>
    <xf numFmtId="0" fontId="17" fillId="3" borderId="0" xfId="0" applyFont="1" applyFill="1" applyAlignment="1">
      <alignment horizontal="right"/>
    </xf>
    <xf numFmtId="164" fontId="17" fillId="0" borderId="0" xfId="0" applyNumberFormat="1" applyFont="1" applyFill="1" applyAlignment="1">
      <alignment horizontal="right"/>
    </xf>
    <xf numFmtId="0" fontId="17" fillId="0" borderId="0" xfId="0" applyFont="1"/>
    <xf numFmtId="0" fontId="16" fillId="0" borderId="1" xfId="0" applyFont="1" applyBorder="1" applyAlignment="1">
      <alignment horizontal="center" vertical="center"/>
    </xf>
    <xf numFmtId="0" fontId="16" fillId="5" borderId="1" xfId="0" applyFont="1" applyFill="1" applyBorder="1" applyAlignment="1">
      <alignment horizontal="center" vertical="center"/>
    </xf>
    <xf numFmtId="0" fontId="17" fillId="0" borderId="12" xfId="0" applyFont="1" applyBorder="1"/>
    <xf numFmtId="0" fontId="17" fillId="0" borderId="12" xfId="0" applyFont="1" applyFill="1" applyBorder="1"/>
    <xf numFmtId="49" fontId="17" fillId="0" borderId="1" xfId="0" applyNumberFormat="1" applyFont="1" applyFill="1" applyBorder="1" applyAlignment="1">
      <alignment horizontal="center" vertical="center" wrapText="1"/>
    </xf>
    <xf numFmtId="0" fontId="17" fillId="3" borderId="12" xfId="0" applyFont="1" applyFill="1" applyBorder="1"/>
    <xf numFmtId="0" fontId="9" fillId="3" borderId="1" xfId="0" applyFont="1" applyFill="1" applyBorder="1" applyAlignment="1">
      <alignment horizontal="justify" wrapText="1"/>
    </xf>
    <xf numFmtId="0" fontId="17" fillId="0" borderId="0" xfId="0" applyFont="1" applyFill="1"/>
    <xf numFmtId="0" fontId="19" fillId="3" borderId="1" xfId="0" applyFont="1" applyFill="1" applyBorder="1" applyAlignment="1">
      <alignment wrapText="1"/>
    </xf>
    <xf numFmtId="0" fontId="17" fillId="0" borderId="1" xfId="0" applyFont="1" applyBorder="1" applyAlignment="1"/>
    <xf numFmtId="0" fontId="16" fillId="0" borderId="1" xfId="0" applyFont="1" applyBorder="1" applyAlignment="1"/>
    <xf numFmtId="49" fontId="17" fillId="0" borderId="1" xfId="0" applyNumberFormat="1" applyFont="1" applyFill="1" applyBorder="1" applyAlignment="1">
      <alignment horizontal="center" vertical="center"/>
    </xf>
    <xf numFmtId="0" fontId="16" fillId="0" borderId="1" xfId="0" applyFont="1" applyBorder="1"/>
    <xf numFmtId="2" fontId="17" fillId="0" borderId="1" xfId="0" applyNumberFormat="1" applyFont="1" applyBorder="1" applyAlignment="1">
      <alignment horizontal="center" vertical="center"/>
    </xf>
    <xf numFmtId="164" fontId="12" fillId="0" borderId="0" xfId="0" applyNumberFormat="1" applyFont="1" applyFill="1" applyAlignment="1">
      <alignment horizontal="right"/>
    </xf>
    <xf numFmtId="0" fontId="21" fillId="0" borderId="1" xfId="0" applyFont="1" applyBorder="1" applyAlignment="1">
      <alignment horizontal="center" vertical="center"/>
    </xf>
    <xf numFmtId="0" fontId="21" fillId="5" borderId="1" xfId="0" applyFont="1" applyFill="1" applyBorder="1" applyAlignment="1">
      <alignment horizontal="center" vertical="center"/>
    </xf>
    <xf numFmtId="0" fontId="21" fillId="5" borderId="3" xfId="0" applyFont="1" applyFill="1" applyBorder="1" applyAlignment="1">
      <alignment horizontal="left" vertical="center" wrapText="1"/>
    </xf>
    <xf numFmtId="0" fontId="12" fillId="3" borderId="1" xfId="0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wrapText="1"/>
    </xf>
    <xf numFmtId="0" fontId="21" fillId="0" borderId="1" xfId="0" applyFont="1" applyBorder="1"/>
    <xf numFmtId="0" fontId="12" fillId="0" borderId="1" xfId="0" applyFont="1" applyFill="1" applyBorder="1" applyAlignment="1">
      <alignment wrapText="1"/>
    </xf>
    <xf numFmtId="0" fontId="21" fillId="5" borderId="1" xfId="0" applyFont="1" applyFill="1" applyBorder="1" applyAlignment="1">
      <alignment horizontal="left" wrapText="1"/>
    </xf>
    <xf numFmtId="0" fontId="12" fillId="0" borderId="1" xfId="0" applyFont="1" applyBorder="1" applyAlignment="1">
      <alignment horizontal="left" wrapText="1"/>
    </xf>
    <xf numFmtId="0" fontId="12" fillId="0" borderId="1" xfId="0" applyFont="1" applyBorder="1" applyAlignment="1">
      <alignment horizontal="center" vertical="center"/>
    </xf>
    <xf numFmtId="0" fontId="12" fillId="0" borderId="1" xfId="0" applyFont="1" applyFill="1" applyBorder="1" applyAlignment="1">
      <alignment horizontal="left" wrapText="1"/>
    </xf>
    <xf numFmtId="0" fontId="12" fillId="0" borderId="1" xfId="0" applyFont="1" applyFill="1" applyBorder="1" applyAlignment="1">
      <alignment horizontal="center" vertical="center"/>
    </xf>
    <xf numFmtId="16" fontId="12" fillId="0" borderId="1" xfId="0" applyNumberFormat="1" applyFont="1" applyFill="1" applyBorder="1" applyAlignment="1">
      <alignment horizontal="center" vertical="center"/>
    </xf>
    <xf numFmtId="0" fontId="12" fillId="0" borderId="1" xfId="0" applyFont="1" applyFill="1" applyBorder="1"/>
    <xf numFmtId="0" fontId="21" fillId="0" borderId="1" xfId="0" applyFont="1" applyFill="1" applyBorder="1" applyAlignment="1">
      <alignment horizontal="left" vertical="center" wrapText="1"/>
    </xf>
    <xf numFmtId="0" fontId="12" fillId="0" borderId="1" xfId="0" applyFont="1" applyBorder="1" applyAlignment="1">
      <alignment wrapText="1"/>
    </xf>
    <xf numFmtId="0" fontId="7" fillId="3" borderId="1" xfId="0" applyFont="1" applyFill="1" applyBorder="1" applyAlignment="1">
      <alignment horizontal="justify" wrapText="1"/>
    </xf>
    <xf numFmtId="0" fontId="16" fillId="3" borderId="1" xfId="0" applyFont="1" applyFill="1" applyBorder="1" applyAlignment="1">
      <alignment wrapText="1"/>
    </xf>
    <xf numFmtId="0" fontId="21" fillId="0" borderId="1" xfId="0" applyFont="1" applyFill="1" applyBorder="1" applyAlignment="1">
      <alignment wrapText="1"/>
    </xf>
    <xf numFmtId="0" fontId="12" fillId="0" borderId="1" xfId="0" applyFont="1" applyFill="1" applyBorder="1" applyAlignment="1">
      <alignment horizontal="left" vertical="center" wrapText="1"/>
    </xf>
    <xf numFmtId="0" fontId="21" fillId="5" borderId="1" xfId="0" applyFont="1" applyFill="1" applyBorder="1" applyAlignment="1">
      <alignment wrapText="1"/>
    </xf>
    <xf numFmtId="0" fontId="12" fillId="0" borderId="3" xfId="0" applyFont="1" applyFill="1" applyBorder="1" applyAlignment="1">
      <alignment wrapText="1"/>
    </xf>
    <xf numFmtId="0" fontId="21" fillId="6" borderId="1" xfId="0" applyFont="1" applyFill="1" applyBorder="1" applyAlignment="1">
      <alignment horizontal="center" vertical="center"/>
    </xf>
    <xf numFmtId="0" fontId="21" fillId="5" borderId="1" xfId="0" applyFont="1" applyFill="1" applyBorder="1" applyAlignment="1">
      <alignment horizontal="left" vertical="center" wrapText="1"/>
    </xf>
    <xf numFmtId="0" fontId="21" fillId="6" borderId="3" xfId="0" applyFont="1" applyFill="1" applyBorder="1" applyAlignment="1">
      <alignment wrapText="1"/>
    </xf>
    <xf numFmtId="0" fontId="16" fillId="3" borderId="1" xfId="0" applyFont="1" applyFill="1" applyBorder="1" applyAlignment="1"/>
    <xf numFmtId="2" fontId="21" fillId="6" borderId="1" xfId="0" applyNumberFormat="1" applyFont="1" applyFill="1" applyBorder="1" applyAlignment="1">
      <alignment horizontal="center" vertical="center"/>
    </xf>
    <xf numFmtId="0" fontId="21" fillId="6" borderId="1" xfId="0" applyFont="1" applyFill="1" applyBorder="1" applyAlignment="1">
      <alignment wrapText="1"/>
    </xf>
    <xf numFmtId="2" fontId="21" fillId="0" borderId="1" xfId="0" applyNumberFormat="1" applyFont="1" applyBorder="1" applyAlignment="1">
      <alignment horizontal="center" vertical="center"/>
    </xf>
    <xf numFmtId="2" fontId="12" fillId="0" borderId="1" xfId="0" applyNumberFormat="1" applyFont="1" applyBorder="1" applyAlignment="1">
      <alignment horizontal="center" vertical="center"/>
    </xf>
    <xf numFmtId="9" fontId="21" fillId="3" borderId="1" xfId="0" applyNumberFormat="1" applyFont="1" applyFill="1" applyBorder="1" applyAlignment="1">
      <alignment wrapText="1"/>
    </xf>
    <xf numFmtId="0" fontId="16" fillId="3" borderId="1" xfId="0" applyFont="1" applyFill="1" applyBorder="1"/>
    <xf numFmtId="0" fontId="21" fillId="6" borderId="1" xfId="0" applyFont="1" applyFill="1" applyBorder="1" applyAlignment="1">
      <alignment horizontal="left" vertical="center" wrapText="1"/>
    </xf>
    <xf numFmtId="164" fontId="24" fillId="0" borderId="1" xfId="0" applyNumberFormat="1" applyFont="1" applyBorder="1" applyAlignment="1">
      <alignment horizontal="right"/>
    </xf>
    <xf numFmtId="164" fontId="24" fillId="7" borderId="1" xfId="0" applyNumberFormat="1" applyFont="1" applyFill="1" applyBorder="1" applyAlignment="1">
      <alignment horizontal="right"/>
    </xf>
    <xf numFmtId="164" fontId="21" fillId="8" borderId="1" xfId="0" applyNumberFormat="1" applyFont="1" applyFill="1" applyBorder="1" applyAlignment="1">
      <alignment horizontal="center" vertical="center" wrapText="1"/>
    </xf>
    <xf numFmtId="164" fontId="21" fillId="5" borderId="1" xfId="0" applyNumberFormat="1" applyFont="1" applyFill="1" applyBorder="1" applyAlignment="1">
      <alignment horizontal="center" vertical="center" wrapText="1"/>
    </xf>
    <xf numFmtId="165" fontId="21" fillId="5" borderId="1" xfId="0" applyNumberFormat="1" applyFont="1" applyFill="1" applyBorder="1" applyAlignment="1">
      <alignment horizontal="center" vertical="center" wrapText="1"/>
    </xf>
    <xf numFmtId="164" fontId="21" fillId="7" borderId="1" xfId="0" applyNumberFormat="1" applyFont="1" applyFill="1" applyBorder="1" applyAlignment="1">
      <alignment horizontal="center" vertical="center" wrapText="1"/>
    </xf>
    <xf numFmtId="164" fontId="12" fillId="8" borderId="1" xfId="0" applyNumberFormat="1" applyFont="1" applyFill="1" applyBorder="1" applyAlignment="1">
      <alignment horizontal="center" vertical="center" wrapText="1"/>
    </xf>
    <xf numFmtId="164" fontId="12" fillId="3" borderId="1" xfId="0" applyNumberFormat="1" applyFont="1" applyFill="1" applyBorder="1" applyAlignment="1">
      <alignment horizontal="center" vertical="center" wrapText="1"/>
    </xf>
    <xf numFmtId="164" fontId="12" fillId="3" borderId="1" xfId="0" applyNumberFormat="1" applyFont="1" applyFill="1" applyBorder="1" applyAlignment="1">
      <alignment horizontal="center" vertical="center"/>
    </xf>
    <xf numFmtId="165" fontId="12" fillId="3" borderId="1" xfId="0" applyNumberFormat="1" applyFont="1" applyFill="1" applyBorder="1" applyAlignment="1">
      <alignment horizontal="center" vertical="center"/>
    </xf>
    <xf numFmtId="164" fontId="12" fillId="7" borderId="1" xfId="0" applyNumberFormat="1" applyFont="1" applyFill="1" applyBorder="1" applyAlignment="1">
      <alignment horizontal="center" vertical="center"/>
    </xf>
    <xf numFmtId="166" fontId="12" fillId="0" borderId="1" xfId="0" applyNumberFormat="1" applyFont="1" applyFill="1" applyBorder="1" applyAlignment="1">
      <alignment horizontal="center" vertical="center"/>
    </xf>
    <xf numFmtId="164" fontId="12" fillId="0" borderId="1" xfId="0" applyNumberFormat="1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/>
    </xf>
    <xf numFmtId="165" fontId="12" fillId="0" borderId="1" xfId="0" applyNumberFormat="1" applyFont="1" applyFill="1" applyBorder="1" applyAlignment="1">
      <alignment horizontal="center" vertical="center"/>
    </xf>
    <xf numFmtId="166" fontId="21" fillId="0" borderId="1" xfId="0" applyNumberFormat="1" applyFont="1" applyFill="1" applyBorder="1" applyAlignment="1">
      <alignment horizontal="center" vertical="center"/>
    </xf>
    <xf numFmtId="164" fontId="21" fillId="5" borderId="1" xfId="0" applyNumberFormat="1" applyFont="1" applyFill="1" applyBorder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/>
    </xf>
    <xf numFmtId="164" fontId="21" fillId="0" borderId="1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164" fontId="21" fillId="8" borderId="1" xfId="0" applyNumberFormat="1" applyFont="1" applyFill="1" applyBorder="1" applyAlignment="1">
      <alignment horizontal="center" vertical="center"/>
    </xf>
    <xf numFmtId="0" fontId="12" fillId="8" borderId="1" xfId="0" applyFont="1" applyFill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10" xfId="0" applyFont="1" applyBorder="1" applyAlignment="1">
      <alignment horizontal="center" vertical="center" wrapText="1"/>
    </xf>
    <xf numFmtId="164" fontId="21" fillId="7" borderId="1" xfId="0" applyNumberFormat="1" applyFont="1" applyFill="1" applyBorder="1" applyAlignment="1">
      <alignment horizontal="center" vertical="center"/>
    </xf>
    <xf numFmtId="166" fontId="21" fillId="5" borderId="1" xfId="0" applyNumberFormat="1" applyFont="1" applyFill="1" applyBorder="1" applyAlignment="1">
      <alignment horizontal="center" vertical="center"/>
    </xf>
    <xf numFmtId="164" fontId="21" fillId="0" borderId="1" xfId="0" applyNumberFormat="1" applyFont="1" applyFill="1" applyBorder="1" applyAlignment="1">
      <alignment horizontal="center" vertical="center"/>
    </xf>
    <xf numFmtId="165" fontId="21" fillId="5" borderId="1" xfId="0" applyNumberFormat="1" applyFont="1" applyFill="1" applyBorder="1" applyAlignment="1">
      <alignment horizontal="center" vertical="center"/>
    </xf>
    <xf numFmtId="164" fontId="12" fillId="0" borderId="1" xfId="0" applyNumberFormat="1" applyFont="1" applyFill="1" applyBorder="1" applyAlignment="1">
      <alignment horizontal="right"/>
    </xf>
    <xf numFmtId="165" fontId="12" fillId="0" borderId="1" xfId="0" applyNumberFormat="1" applyFont="1" applyFill="1" applyBorder="1"/>
    <xf numFmtId="165" fontId="12" fillId="0" borderId="1" xfId="0" applyNumberFormat="1" applyFont="1" applyBorder="1" applyAlignment="1">
      <alignment horizontal="center" vertical="center"/>
    </xf>
    <xf numFmtId="165" fontId="12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Border="1"/>
    <xf numFmtId="165" fontId="12" fillId="0" borderId="1" xfId="0" applyNumberFormat="1" applyFont="1" applyBorder="1"/>
    <xf numFmtId="164" fontId="12" fillId="8" borderId="1" xfId="0" applyNumberFormat="1" applyFont="1" applyFill="1" applyBorder="1" applyAlignment="1">
      <alignment horizontal="right" wrapText="1"/>
    </xf>
    <xf numFmtId="164" fontId="12" fillId="0" borderId="1" xfId="0" applyNumberFormat="1" applyFont="1" applyFill="1" applyBorder="1" applyAlignment="1">
      <alignment horizontal="right" wrapText="1"/>
    </xf>
    <xf numFmtId="166" fontId="21" fillId="0" borderId="8" xfId="0" applyNumberFormat="1" applyFont="1" applyFill="1" applyBorder="1" applyAlignment="1">
      <alignment horizontal="center" vertical="center"/>
    </xf>
    <xf numFmtId="164" fontId="12" fillId="7" borderId="1" xfId="0" applyNumberFormat="1" applyFont="1" applyFill="1" applyBorder="1" applyAlignment="1">
      <alignment horizontal="center" vertical="center" wrapText="1"/>
    </xf>
    <xf numFmtId="165" fontId="12" fillId="7" borderId="1" xfId="0" applyNumberFormat="1" applyFont="1" applyFill="1" applyBorder="1" applyAlignment="1">
      <alignment horizontal="center" vertical="center" wrapText="1"/>
    </xf>
    <xf numFmtId="164" fontId="21" fillId="6" borderId="1" xfId="0" applyNumberFormat="1" applyFont="1" applyFill="1" applyBorder="1" applyAlignment="1">
      <alignment horizontal="center" vertical="center"/>
    </xf>
    <xf numFmtId="164" fontId="21" fillId="0" borderId="1" xfId="0" applyNumberFormat="1" applyFont="1" applyFill="1" applyBorder="1" applyAlignment="1">
      <alignment horizontal="center" vertical="center" wrapText="1"/>
    </xf>
    <xf numFmtId="165" fontId="21" fillId="0" borderId="1" xfId="0" applyNumberFormat="1" applyFont="1" applyFill="1" applyBorder="1" applyAlignment="1">
      <alignment horizontal="center" vertical="center"/>
    </xf>
    <xf numFmtId="3" fontId="21" fillId="0" borderId="1" xfId="0" applyNumberFormat="1" applyFont="1" applyFill="1" applyBorder="1" applyAlignment="1">
      <alignment horizontal="center" vertical="center"/>
    </xf>
    <xf numFmtId="164" fontId="12" fillId="3" borderId="1" xfId="0" applyNumberFormat="1" applyFont="1" applyFill="1" applyBorder="1" applyAlignment="1">
      <alignment horizontal="right" wrapText="1"/>
    </xf>
    <xf numFmtId="164" fontId="25" fillId="0" borderId="1" xfId="0" applyNumberFormat="1" applyFont="1" applyBorder="1" applyAlignment="1">
      <alignment horizontal="right"/>
    </xf>
    <xf numFmtId="165" fontId="12" fillId="0" borderId="1" xfId="0" applyNumberFormat="1" applyFont="1" applyBorder="1" applyAlignment="1">
      <alignment horizontal="right"/>
    </xf>
    <xf numFmtId="0" fontId="25" fillId="0" borderId="1" xfId="0" applyFont="1" applyBorder="1" applyAlignment="1">
      <alignment horizontal="right"/>
    </xf>
    <xf numFmtId="165" fontId="12" fillId="7" borderId="1" xfId="0" applyNumberFormat="1" applyFont="1" applyFill="1" applyBorder="1" applyAlignment="1">
      <alignment horizontal="center" vertical="center"/>
    </xf>
    <xf numFmtId="164" fontId="21" fillId="3" borderId="1" xfId="0" applyNumberFormat="1" applyFont="1" applyFill="1" applyBorder="1" applyAlignment="1">
      <alignment horizontal="center" vertical="center"/>
    </xf>
    <xf numFmtId="0" fontId="21" fillId="3" borderId="1" xfId="0" applyFont="1" applyFill="1" applyBorder="1" applyAlignment="1">
      <alignment horizontal="center" vertical="center"/>
    </xf>
    <xf numFmtId="166" fontId="21" fillId="3" borderId="1" xfId="0" applyNumberFormat="1" applyFont="1" applyFill="1" applyBorder="1" applyAlignment="1">
      <alignment horizontal="center" vertical="center"/>
    </xf>
    <xf numFmtId="165" fontId="12" fillId="5" borderId="1" xfId="0" applyNumberFormat="1" applyFont="1" applyFill="1" applyBorder="1" applyAlignment="1">
      <alignment horizontal="center" vertical="center"/>
    </xf>
    <xf numFmtId="165" fontId="21" fillId="6" borderId="1" xfId="0" applyNumberFormat="1" applyFont="1" applyFill="1" applyBorder="1" applyAlignment="1">
      <alignment horizontal="center" vertical="center"/>
    </xf>
    <xf numFmtId="165" fontId="21" fillId="8" borderId="1" xfId="0" applyNumberFormat="1" applyFont="1" applyFill="1" applyBorder="1" applyAlignment="1">
      <alignment horizontal="center" vertical="center"/>
    </xf>
    <xf numFmtId="164" fontId="21" fillId="6" borderId="1" xfId="0" applyNumberFormat="1" applyFont="1" applyFill="1" applyBorder="1" applyAlignment="1">
      <alignment horizontal="center" vertical="center" wrapText="1"/>
    </xf>
    <xf numFmtId="164" fontId="12" fillId="3" borderId="1" xfId="0" applyNumberFormat="1" applyFont="1" applyFill="1" applyBorder="1" applyAlignment="1">
      <alignment horizontal="right"/>
    </xf>
    <xf numFmtId="0" fontId="12" fillId="3" borderId="1" xfId="0" applyFont="1" applyFill="1" applyBorder="1" applyAlignment="1"/>
    <xf numFmtId="165" fontId="1" fillId="0" borderId="0" xfId="0" applyNumberFormat="1" applyFont="1" applyAlignment="1">
      <alignment horizontal="right"/>
    </xf>
    <xf numFmtId="0" fontId="12" fillId="0" borderId="0" xfId="0" applyFont="1" applyAlignment="1"/>
    <xf numFmtId="0" fontId="21" fillId="0" borderId="7" xfId="0" applyFont="1" applyBorder="1" applyAlignment="1">
      <alignment horizontal="center" vertical="center" wrapText="1"/>
    </xf>
    <xf numFmtId="0" fontId="21" fillId="0" borderId="6" xfId="0" applyFont="1" applyBorder="1" applyAlignment="1">
      <alignment horizontal="center" vertical="center" wrapText="1"/>
    </xf>
    <xf numFmtId="0" fontId="21" fillId="0" borderId="8" xfId="0" applyFont="1" applyBorder="1" applyAlignment="1">
      <alignment horizontal="center" vertical="center" wrapText="1"/>
    </xf>
    <xf numFmtId="0" fontId="20" fillId="0" borderId="0" xfId="0" applyFont="1" applyBorder="1" applyAlignment="1">
      <alignment horizontal="center" vertical="top" wrapText="1"/>
    </xf>
    <xf numFmtId="0" fontId="21" fillId="0" borderId="5" xfId="0" applyFont="1" applyBorder="1" applyAlignment="1">
      <alignment horizontal="center" vertical="center" wrapText="1"/>
    </xf>
    <xf numFmtId="0" fontId="21" fillId="0" borderId="11" xfId="0" applyFont="1" applyBorder="1" applyAlignment="1">
      <alignment horizontal="center" vertical="center" wrapText="1"/>
    </xf>
    <xf numFmtId="0" fontId="21" fillId="0" borderId="2" xfId="0" applyFont="1" applyBorder="1" applyAlignment="1">
      <alignment horizontal="center" vertical="center" wrapText="1"/>
    </xf>
    <xf numFmtId="0" fontId="21" fillId="8" borderId="3" xfId="0" applyFont="1" applyFill="1" applyBorder="1" applyAlignment="1">
      <alignment horizontal="center" vertical="center" wrapText="1"/>
    </xf>
    <xf numFmtId="0" fontId="21" fillId="8" borderId="4" xfId="0" applyFont="1" applyFill="1" applyBorder="1" applyAlignment="1">
      <alignment horizontal="center" vertical="center" wrapText="1"/>
    </xf>
    <xf numFmtId="0" fontId="21" fillId="8" borderId="10" xfId="0" applyFont="1" applyFill="1" applyBorder="1" applyAlignment="1">
      <alignment horizontal="center" vertical="center" wrapText="1"/>
    </xf>
    <xf numFmtId="0" fontId="21" fillId="7" borderId="3" xfId="0" applyFont="1" applyFill="1" applyBorder="1" applyAlignment="1">
      <alignment horizontal="center" vertical="center" wrapText="1"/>
    </xf>
    <xf numFmtId="0" fontId="21" fillId="7" borderId="4" xfId="0" applyFont="1" applyFill="1" applyBorder="1" applyAlignment="1">
      <alignment horizontal="center" vertical="center" wrapText="1"/>
    </xf>
    <xf numFmtId="0" fontId="21" fillId="7" borderId="10" xfId="0" applyFont="1" applyFill="1" applyBorder="1" applyAlignment="1">
      <alignment horizontal="center" vertical="center" wrapText="1"/>
    </xf>
    <xf numFmtId="0" fontId="12" fillId="0" borderId="9" xfId="0" applyFont="1" applyBorder="1" applyAlignment="1">
      <alignment horizontal="right" wrapText="1"/>
    </xf>
    <xf numFmtId="0" fontId="21" fillId="7" borderId="7" xfId="0" applyFont="1" applyFill="1" applyBorder="1" applyAlignment="1">
      <alignment horizontal="center" vertical="center"/>
    </xf>
    <xf numFmtId="0" fontId="21" fillId="7" borderId="8" xfId="0" applyFont="1" applyFill="1" applyBorder="1" applyAlignment="1">
      <alignment horizontal="center" vertical="center"/>
    </xf>
    <xf numFmtId="0" fontId="21" fillId="8" borderId="7" xfId="0" applyFont="1" applyFill="1" applyBorder="1" applyAlignment="1">
      <alignment horizontal="center" vertical="center"/>
    </xf>
    <xf numFmtId="0" fontId="21" fillId="8" borderId="8" xfId="0" applyFont="1" applyFill="1" applyBorder="1" applyAlignment="1">
      <alignment horizontal="center" vertical="center"/>
    </xf>
    <xf numFmtId="0" fontId="14" fillId="0" borderId="0" xfId="0" applyFont="1" applyBorder="1" applyAlignment="1">
      <alignment horizontal="center" wrapText="1"/>
    </xf>
    <xf numFmtId="0" fontId="0" fillId="0" borderId="0" xfId="0" applyAlignment="1"/>
    <xf numFmtId="164" fontId="21" fillId="12" borderId="7" xfId="0" applyNumberFormat="1" applyFont="1" applyFill="1" applyBorder="1" applyAlignment="1">
      <alignment horizontal="center" vertical="center" wrapText="1"/>
    </xf>
    <xf numFmtId="0" fontId="22" fillId="12" borderId="6" xfId="0" applyFont="1" applyFill="1" applyBorder="1" applyAlignment="1">
      <alignment horizontal="center" vertical="center" wrapText="1"/>
    </xf>
    <xf numFmtId="0" fontId="22" fillId="12" borderId="8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15" fillId="0" borderId="0" xfId="0" applyFont="1" applyAlignment="1">
      <alignment horizontal="left" wrapText="1"/>
    </xf>
    <xf numFmtId="0" fontId="3" fillId="0" borderId="0" xfId="0" applyFont="1" applyAlignment="1">
      <alignment horizontal="right" wrapText="1"/>
    </xf>
    <xf numFmtId="0" fontId="15" fillId="0" borderId="0" xfId="0" applyFont="1" applyAlignment="1">
      <alignment horizontal="right" wrapText="1"/>
    </xf>
    <xf numFmtId="0" fontId="21" fillId="12" borderId="7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5" fillId="0" borderId="7" xfId="0" applyFont="1" applyFill="1" applyBorder="1" applyAlignment="1">
      <alignment horizontal="center" vertical="top" wrapText="1"/>
    </xf>
    <xf numFmtId="0" fontId="5" fillId="0" borderId="6" xfId="0" applyFont="1" applyFill="1" applyBorder="1" applyAlignment="1">
      <alignment horizontal="center" vertical="top" wrapText="1"/>
    </xf>
    <xf numFmtId="0" fontId="5" fillId="0" borderId="8" xfId="0" applyFont="1" applyFill="1" applyBorder="1" applyAlignment="1">
      <alignment horizontal="center" vertical="top" wrapText="1"/>
    </xf>
    <xf numFmtId="0" fontId="5" fillId="0" borderId="5" xfId="0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 vertical="top" wrapText="1"/>
    </xf>
    <xf numFmtId="0" fontId="2" fillId="4" borderId="7" xfId="0" applyFont="1" applyFill="1" applyBorder="1" applyAlignment="1">
      <alignment horizontal="center" vertical="top" wrapText="1"/>
    </xf>
    <xf numFmtId="0" fontId="2" fillId="4" borderId="8" xfId="0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 wrapText="1"/>
    </xf>
    <xf numFmtId="0" fontId="5" fillId="0" borderId="9" xfId="0" applyFont="1" applyFill="1" applyBorder="1" applyAlignment="1">
      <alignment horizontal="center" vertical="top" wrapText="1"/>
    </xf>
    <xf numFmtId="0" fontId="26" fillId="0" borderId="0" xfId="0" applyFont="1" applyAlignment="1">
      <alignment horizontal="right"/>
    </xf>
    <xf numFmtId="0" fontId="27" fillId="0" borderId="0" xfId="0" applyFont="1" applyAlignment="1">
      <alignment horizontal="right"/>
    </xf>
    <xf numFmtId="166" fontId="21" fillId="11" borderId="1" xfId="0" applyNumberFormat="1" applyFont="1" applyFill="1" applyBorder="1" applyAlignment="1">
      <alignment horizontal="center" vertical="center"/>
    </xf>
    <xf numFmtId="166" fontId="21" fillId="13" borderId="1" xfId="0" applyNumberFormat="1" applyFont="1" applyFill="1" applyBorder="1" applyAlignment="1">
      <alignment horizontal="center" vertical="center"/>
    </xf>
    <xf numFmtId="9" fontId="16" fillId="3" borderId="1" xfId="0" applyNumberFormat="1" applyFont="1" applyFill="1" applyBorder="1" applyAlignment="1">
      <alignment wrapText="1"/>
    </xf>
    <xf numFmtId="166" fontId="21" fillId="10" borderId="1" xfId="0" applyNumberFormat="1" applyFont="1" applyFill="1" applyBorder="1" applyAlignment="1">
      <alignment horizontal="center" vertical="center"/>
    </xf>
    <xf numFmtId="4" fontId="21" fillId="13" borderId="1" xfId="0" applyNumberFormat="1" applyFont="1" applyFill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mruColors>
      <color rgb="FF99FFCC"/>
      <color rgb="FFFF9999"/>
      <color rgb="FF99FF99"/>
      <color rgb="FFFFFFCC"/>
      <color rgb="FFFFCCCC"/>
      <color rgb="FFCCFFCC"/>
      <color rgb="FFFFCC99"/>
      <color rgb="FFFF66CC"/>
      <color rgb="FFFF9966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48"/>
  <sheetViews>
    <sheetView tabSelected="1" zoomScale="86" zoomScaleNormal="86" workbookViewId="0">
      <pane ySplit="7" topLeftCell="A219" activePane="bottomLeft" state="frozen"/>
      <selection pane="bottomLeft" activeCell="G235" sqref="G235"/>
    </sheetView>
  </sheetViews>
  <sheetFormatPr defaultColWidth="9.109375" defaultRowHeight="13.8" x14ac:dyDescent="0.25"/>
  <cols>
    <col min="1" max="1" width="5.33203125" style="28" customWidth="1"/>
    <col min="2" max="2" width="65.33203125" style="32" customWidth="1"/>
    <col min="3" max="3" width="11.6640625" style="31" customWidth="1"/>
    <col min="4" max="4" width="10.6640625" style="31" customWidth="1"/>
    <col min="5" max="6" width="11.6640625" style="31" customWidth="1"/>
    <col min="7" max="7" width="9.44140625" style="31" customWidth="1"/>
    <col min="8" max="8" width="11.6640625" style="31" customWidth="1"/>
    <col min="9" max="9" width="10.5546875" style="31" customWidth="1"/>
    <col min="10" max="11" width="11.5546875" style="31" customWidth="1"/>
    <col min="12" max="12" width="10.109375" style="31" customWidth="1"/>
    <col min="13" max="13" width="15.44140625" style="34" customWidth="1"/>
    <col min="14" max="14" width="14.33203125" style="1" customWidth="1"/>
    <col min="15" max="16384" width="9.109375" style="1"/>
  </cols>
  <sheetData>
    <row r="1" spans="1:14" ht="21.6" customHeight="1" x14ac:dyDescent="0.3">
      <c r="K1" s="230" t="s">
        <v>343</v>
      </c>
      <c r="L1" s="231"/>
      <c r="M1" s="231"/>
    </row>
    <row r="2" spans="1:14" ht="18.600000000000001" customHeight="1" x14ac:dyDescent="0.3">
      <c r="A2" s="208" t="s">
        <v>305</v>
      </c>
      <c r="B2" s="208"/>
      <c r="C2" s="208"/>
      <c r="D2" s="208"/>
      <c r="E2" s="208"/>
      <c r="F2" s="208"/>
      <c r="G2" s="208"/>
      <c r="H2" s="208"/>
      <c r="I2" s="208"/>
      <c r="J2" s="208"/>
      <c r="K2" s="208"/>
      <c r="L2" s="208"/>
      <c r="M2" s="209"/>
    </row>
    <row r="3" spans="1:14" ht="17.399999999999999" customHeight="1" x14ac:dyDescent="0.25">
      <c r="A3" s="193" t="s">
        <v>366</v>
      </c>
      <c r="B3" s="193"/>
      <c r="C3" s="193"/>
      <c r="D3" s="193"/>
      <c r="E3" s="193"/>
      <c r="F3" s="193"/>
      <c r="G3" s="193"/>
      <c r="H3" s="193"/>
      <c r="I3" s="193"/>
      <c r="J3" s="193"/>
      <c r="K3" s="193"/>
      <c r="L3" s="193"/>
      <c r="M3" s="81"/>
      <c r="N3" s="82"/>
    </row>
    <row r="4" spans="1:14" ht="5.4" customHeight="1" x14ac:dyDescent="0.25">
      <c r="A4" s="203" t="s">
        <v>284</v>
      </c>
      <c r="B4" s="203"/>
      <c r="C4" s="203"/>
      <c r="D4" s="203"/>
      <c r="E4" s="203"/>
      <c r="F4" s="203"/>
      <c r="G4" s="203"/>
      <c r="H4" s="203"/>
      <c r="I4" s="203"/>
      <c r="J4" s="203"/>
      <c r="K4" s="203"/>
      <c r="L4" s="203"/>
      <c r="M4" s="97"/>
      <c r="N4" s="73"/>
    </row>
    <row r="5" spans="1:14" s="29" customFormat="1" ht="33.75" customHeight="1" x14ac:dyDescent="0.25">
      <c r="A5" s="190" t="s">
        <v>11</v>
      </c>
      <c r="B5" s="190" t="s">
        <v>272</v>
      </c>
      <c r="C5" s="197" t="s">
        <v>367</v>
      </c>
      <c r="D5" s="198"/>
      <c r="E5" s="198"/>
      <c r="F5" s="198"/>
      <c r="G5" s="199"/>
      <c r="H5" s="200" t="s">
        <v>368</v>
      </c>
      <c r="I5" s="201"/>
      <c r="J5" s="201"/>
      <c r="K5" s="201"/>
      <c r="L5" s="202"/>
      <c r="M5" s="210" t="s">
        <v>283</v>
      </c>
      <c r="N5" s="217" t="s">
        <v>347</v>
      </c>
    </row>
    <row r="6" spans="1:14" s="30" customFormat="1" ht="14.25" customHeight="1" x14ac:dyDescent="0.25">
      <c r="A6" s="191"/>
      <c r="B6" s="191"/>
      <c r="C6" s="206" t="s">
        <v>148</v>
      </c>
      <c r="D6" s="194" t="s">
        <v>7</v>
      </c>
      <c r="E6" s="195"/>
      <c r="F6" s="195"/>
      <c r="G6" s="196"/>
      <c r="H6" s="204" t="s">
        <v>148</v>
      </c>
      <c r="I6" s="194" t="s">
        <v>7</v>
      </c>
      <c r="J6" s="195"/>
      <c r="K6" s="195"/>
      <c r="L6" s="196"/>
      <c r="M6" s="211"/>
      <c r="N6" s="211"/>
    </row>
    <row r="7" spans="1:14" ht="23.4" customHeight="1" x14ac:dyDescent="0.25">
      <c r="A7" s="192"/>
      <c r="B7" s="192"/>
      <c r="C7" s="207"/>
      <c r="D7" s="153" t="s">
        <v>273</v>
      </c>
      <c r="E7" s="154" t="s">
        <v>274</v>
      </c>
      <c r="F7" s="153" t="s">
        <v>275</v>
      </c>
      <c r="G7" s="98" t="s">
        <v>277</v>
      </c>
      <c r="H7" s="205"/>
      <c r="I7" s="153" t="s">
        <v>273</v>
      </c>
      <c r="J7" s="154" t="s">
        <v>274</v>
      </c>
      <c r="K7" s="153" t="s">
        <v>275</v>
      </c>
      <c r="L7" s="98" t="s">
        <v>277</v>
      </c>
      <c r="M7" s="212"/>
      <c r="N7" s="212"/>
    </row>
    <row r="8" spans="1:14" s="28" customFormat="1" ht="29.4" customHeight="1" x14ac:dyDescent="0.3">
      <c r="A8" s="99" t="s">
        <v>3</v>
      </c>
      <c r="B8" s="121" t="s">
        <v>316</v>
      </c>
      <c r="C8" s="151">
        <f t="shared" ref="C8:H8" si="0">C10+C13+C16+C17+C33+C34</f>
        <v>1656361.3</v>
      </c>
      <c r="D8" s="147">
        <f>D10+D13+D16+D17+D33+D34</f>
        <v>181415.5</v>
      </c>
      <c r="E8" s="147">
        <f t="shared" si="0"/>
        <v>1205063.3000000003</v>
      </c>
      <c r="F8" s="147">
        <f t="shared" si="0"/>
        <v>269882.49999999994</v>
      </c>
      <c r="G8" s="147">
        <f t="shared" si="0"/>
        <v>0</v>
      </c>
      <c r="H8" s="155">
        <f t="shared" si="0"/>
        <v>1647310</v>
      </c>
      <c r="I8" s="147">
        <f t="shared" ref="I8:J8" si="1">I10+I13+I16+I17+I33+I34</f>
        <v>180799.69999999998</v>
      </c>
      <c r="J8" s="147">
        <f t="shared" si="1"/>
        <v>1202718.3</v>
      </c>
      <c r="K8" s="147">
        <f>K10+K13+K16+K17+K33+K34</f>
        <v>263792</v>
      </c>
      <c r="L8" s="147">
        <f>L10+L13+L16+L17+L33+L34</f>
        <v>0</v>
      </c>
      <c r="M8" s="156">
        <f>H8/C8</f>
        <v>0.99453543136995526</v>
      </c>
      <c r="N8" s="36"/>
    </row>
    <row r="9" spans="1:14" x14ac:dyDescent="0.25">
      <c r="A9" s="98"/>
      <c r="B9" s="106" t="s">
        <v>34</v>
      </c>
      <c r="C9" s="152"/>
      <c r="D9" s="150"/>
      <c r="E9" s="149"/>
      <c r="F9" s="148"/>
      <c r="G9" s="107"/>
      <c r="H9" s="63"/>
      <c r="I9" s="148"/>
      <c r="J9" s="149"/>
      <c r="K9" s="148"/>
      <c r="L9" s="107"/>
      <c r="M9" s="146"/>
      <c r="N9" s="85"/>
    </row>
    <row r="10" spans="1:14" s="26" customFormat="1" ht="18.600000000000001" customHeight="1" x14ac:dyDescent="0.25">
      <c r="A10" s="38"/>
      <c r="B10" s="104" t="s">
        <v>323</v>
      </c>
      <c r="C10" s="137">
        <f t="shared" ref="C10:C34" si="2">SUM(D10:G10)</f>
        <v>240059.19999999998</v>
      </c>
      <c r="D10" s="143">
        <v>0</v>
      </c>
      <c r="E10" s="144">
        <v>169010.8</v>
      </c>
      <c r="F10" s="144">
        <v>71048.399999999994</v>
      </c>
      <c r="G10" s="145">
        <v>0</v>
      </c>
      <c r="H10" s="141">
        <f>SUM(I10:L10)</f>
        <v>240021</v>
      </c>
      <c r="I10" s="143">
        <v>0</v>
      </c>
      <c r="J10" s="144">
        <v>169010.8</v>
      </c>
      <c r="K10" s="144">
        <v>71010.2</v>
      </c>
      <c r="L10" s="145">
        <v>0</v>
      </c>
      <c r="M10" s="146">
        <f t="shared" ref="M10:M41" si="3">H10/C10</f>
        <v>0.99984087258476251</v>
      </c>
      <c r="N10" s="86"/>
    </row>
    <row r="11" spans="1:14" s="26" customFormat="1" ht="49.5" hidden="1" customHeight="1" x14ac:dyDescent="0.25">
      <c r="A11" s="38"/>
      <c r="B11" s="39" t="s">
        <v>198</v>
      </c>
      <c r="C11" s="137">
        <f t="shared" si="2"/>
        <v>0</v>
      </c>
      <c r="D11" s="143"/>
      <c r="E11" s="144"/>
      <c r="F11" s="144"/>
      <c r="G11" s="145"/>
      <c r="H11" s="63">
        <f t="shared" ref="H11:H34" si="4">SUM(I11:L11)</f>
        <v>0</v>
      </c>
      <c r="I11" s="143">
        <v>0</v>
      </c>
      <c r="J11" s="144"/>
      <c r="K11" s="144"/>
      <c r="L11" s="145"/>
      <c r="M11" s="146" t="e">
        <f t="shared" si="3"/>
        <v>#DIV/0!</v>
      </c>
      <c r="N11" s="86"/>
    </row>
    <row r="12" spans="1:14" s="26" customFormat="1" hidden="1" x14ac:dyDescent="0.25">
      <c r="A12" s="38"/>
      <c r="B12" s="39" t="s">
        <v>175</v>
      </c>
      <c r="C12" s="137">
        <f t="shared" si="2"/>
        <v>0</v>
      </c>
      <c r="D12" s="143"/>
      <c r="E12" s="144"/>
      <c r="F12" s="144"/>
      <c r="G12" s="145"/>
      <c r="H12" s="63">
        <f t="shared" si="4"/>
        <v>0</v>
      </c>
      <c r="I12" s="143">
        <v>0</v>
      </c>
      <c r="J12" s="144"/>
      <c r="K12" s="144"/>
      <c r="L12" s="145"/>
      <c r="M12" s="146" t="e">
        <f t="shared" si="3"/>
        <v>#DIV/0!</v>
      </c>
      <c r="N12" s="86"/>
    </row>
    <row r="13" spans="1:14" s="26" customFormat="1" x14ac:dyDescent="0.25">
      <c r="A13" s="38"/>
      <c r="B13" s="104" t="s">
        <v>199</v>
      </c>
      <c r="C13" s="137">
        <f t="shared" si="2"/>
        <v>433128.30000000005</v>
      </c>
      <c r="D13" s="143">
        <v>13071.4</v>
      </c>
      <c r="E13" s="144">
        <v>376965</v>
      </c>
      <c r="F13" s="144">
        <v>43091.9</v>
      </c>
      <c r="G13" s="145">
        <v>0</v>
      </c>
      <c r="H13" s="141">
        <f t="shared" si="4"/>
        <v>432575.30000000005</v>
      </c>
      <c r="I13" s="143">
        <v>12548.2</v>
      </c>
      <c r="J13" s="144">
        <v>376941.4</v>
      </c>
      <c r="K13" s="144">
        <v>43085.7</v>
      </c>
      <c r="L13" s="145">
        <v>0</v>
      </c>
      <c r="M13" s="146">
        <f t="shared" si="3"/>
        <v>0.9987232420509119</v>
      </c>
      <c r="N13" s="86"/>
    </row>
    <row r="14" spans="1:14" s="26" customFormat="1" ht="27.6" hidden="1" x14ac:dyDescent="0.25">
      <c r="A14" s="38"/>
      <c r="B14" s="39" t="s">
        <v>200</v>
      </c>
      <c r="C14" s="137">
        <f t="shared" si="2"/>
        <v>0</v>
      </c>
      <c r="D14" s="143">
        <v>0</v>
      </c>
      <c r="E14" s="144"/>
      <c r="F14" s="144"/>
      <c r="G14" s="145"/>
      <c r="H14" s="141">
        <f t="shared" si="4"/>
        <v>0</v>
      </c>
      <c r="I14" s="143">
        <v>0</v>
      </c>
      <c r="J14" s="144"/>
      <c r="K14" s="144"/>
      <c r="L14" s="145"/>
      <c r="M14" s="146" t="e">
        <f t="shared" si="3"/>
        <v>#DIV/0!</v>
      </c>
      <c r="N14" s="86"/>
    </row>
    <row r="15" spans="1:14" s="26" customFormat="1" ht="31.5" hidden="1" customHeight="1" x14ac:dyDescent="0.25">
      <c r="A15" s="38"/>
      <c r="B15" s="39" t="s">
        <v>175</v>
      </c>
      <c r="C15" s="137">
        <f t="shared" si="2"/>
        <v>0</v>
      </c>
      <c r="D15" s="143">
        <v>0</v>
      </c>
      <c r="E15" s="144"/>
      <c r="F15" s="144"/>
      <c r="G15" s="145"/>
      <c r="H15" s="141">
        <f t="shared" si="4"/>
        <v>0</v>
      </c>
      <c r="I15" s="143">
        <v>0</v>
      </c>
      <c r="J15" s="144"/>
      <c r="K15" s="144"/>
      <c r="L15" s="145"/>
      <c r="M15" s="146" t="e">
        <f t="shared" si="3"/>
        <v>#DIV/0!</v>
      </c>
      <c r="N15" s="86"/>
    </row>
    <row r="16" spans="1:14" s="26" customFormat="1" ht="30.6" customHeight="1" x14ac:dyDescent="0.25">
      <c r="A16" s="38"/>
      <c r="B16" s="104" t="s">
        <v>278</v>
      </c>
      <c r="C16" s="137">
        <f t="shared" si="2"/>
        <v>161017.90000000002</v>
      </c>
      <c r="D16" s="143">
        <v>1208.8</v>
      </c>
      <c r="E16" s="144">
        <v>82156.3</v>
      </c>
      <c r="F16" s="144">
        <v>77652.800000000003</v>
      </c>
      <c r="G16" s="145">
        <v>0</v>
      </c>
      <c r="H16" s="141">
        <f t="shared" si="4"/>
        <v>156626.20000000001</v>
      </c>
      <c r="I16" s="143">
        <v>1116.2</v>
      </c>
      <c r="J16" s="144">
        <v>79961.5</v>
      </c>
      <c r="K16" s="144">
        <v>75548.5</v>
      </c>
      <c r="L16" s="145">
        <v>0</v>
      </c>
      <c r="M16" s="146">
        <f t="shared" si="3"/>
        <v>0.97272539264268132</v>
      </c>
      <c r="N16" s="86"/>
    </row>
    <row r="17" spans="1:14" s="26" customFormat="1" ht="27.6" x14ac:dyDescent="0.25">
      <c r="A17" s="38"/>
      <c r="B17" s="104" t="s">
        <v>259</v>
      </c>
      <c r="C17" s="137">
        <f t="shared" si="2"/>
        <v>799359.49999999988</v>
      </c>
      <c r="D17" s="143">
        <v>167135.29999999999</v>
      </c>
      <c r="E17" s="144">
        <v>561766.6</v>
      </c>
      <c r="F17" s="144">
        <v>70457.600000000006</v>
      </c>
      <c r="G17" s="145">
        <v>0</v>
      </c>
      <c r="H17" s="141">
        <f t="shared" si="4"/>
        <v>795591.39999999991</v>
      </c>
      <c r="I17" s="143">
        <v>167135.29999999999</v>
      </c>
      <c r="J17" s="144">
        <v>561757.9</v>
      </c>
      <c r="K17" s="144">
        <v>66698.2</v>
      </c>
      <c r="L17" s="145">
        <v>0</v>
      </c>
      <c r="M17" s="146">
        <f t="shared" si="3"/>
        <v>0.99528610093456071</v>
      </c>
      <c r="N17" s="86"/>
    </row>
    <row r="18" spans="1:14" s="26" customFormat="1" hidden="1" x14ac:dyDescent="0.25">
      <c r="A18" s="38"/>
      <c r="B18" s="39" t="s">
        <v>210</v>
      </c>
      <c r="C18" s="137">
        <f t="shared" si="2"/>
        <v>0</v>
      </c>
      <c r="D18" s="143">
        <v>0</v>
      </c>
      <c r="E18" s="144"/>
      <c r="F18" s="144"/>
      <c r="G18" s="145"/>
      <c r="H18" s="141">
        <f t="shared" si="4"/>
        <v>0</v>
      </c>
      <c r="I18" s="143">
        <v>0</v>
      </c>
      <c r="J18" s="144"/>
      <c r="K18" s="144"/>
      <c r="L18" s="145"/>
      <c r="M18" s="146" t="e">
        <f t="shared" si="3"/>
        <v>#DIV/0!</v>
      </c>
      <c r="N18" s="86"/>
    </row>
    <row r="19" spans="1:14" s="26" customFormat="1" hidden="1" x14ac:dyDescent="0.25">
      <c r="A19" s="38"/>
      <c r="B19" s="39" t="s">
        <v>211</v>
      </c>
      <c r="C19" s="137">
        <f t="shared" si="2"/>
        <v>0</v>
      </c>
      <c r="D19" s="143">
        <v>0</v>
      </c>
      <c r="E19" s="144"/>
      <c r="F19" s="144"/>
      <c r="G19" s="145"/>
      <c r="H19" s="141">
        <f t="shared" si="4"/>
        <v>0</v>
      </c>
      <c r="I19" s="143">
        <v>0</v>
      </c>
      <c r="J19" s="144"/>
      <c r="K19" s="144"/>
      <c r="L19" s="145"/>
      <c r="M19" s="146" t="e">
        <f t="shared" si="3"/>
        <v>#DIV/0!</v>
      </c>
      <c r="N19" s="86"/>
    </row>
    <row r="20" spans="1:14" s="26" customFormat="1" hidden="1" x14ac:dyDescent="0.25">
      <c r="A20" s="38"/>
      <c r="B20" s="39" t="s">
        <v>212</v>
      </c>
      <c r="C20" s="137">
        <f t="shared" si="2"/>
        <v>0</v>
      </c>
      <c r="D20" s="143">
        <v>0</v>
      </c>
      <c r="E20" s="144"/>
      <c r="F20" s="144"/>
      <c r="G20" s="145"/>
      <c r="H20" s="141">
        <f t="shared" si="4"/>
        <v>0</v>
      </c>
      <c r="I20" s="143">
        <v>0</v>
      </c>
      <c r="J20" s="144"/>
      <c r="K20" s="144"/>
      <c r="L20" s="145"/>
      <c r="M20" s="146" t="e">
        <f t="shared" si="3"/>
        <v>#DIV/0!</v>
      </c>
      <c r="N20" s="86"/>
    </row>
    <row r="21" spans="1:14" s="26" customFormat="1" hidden="1" x14ac:dyDescent="0.25">
      <c r="A21" s="38"/>
      <c r="B21" s="39" t="s">
        <v>225</v>
      </c>
      <c r="C21" s="137">
        <f t="shared" si="2"/>
        <v>0</v>
      </c>
      <c r="D21" s="143">
        <v>0</v>
      </c>
      <c r="E21" s="144"/>
      <c r="F21" s="144"/>
      <c r="G21" s="145"/>
      <c r="H21" s="141">
        <f t="shared" si="4"/>
        <v>0</v>
      </c>
      <c r="I21" s="143">
        <v>0</v>
      </c>
      <c r="J21" s="144"/>
      <c r="K21" s="144"/>
      <c r="L21" s="145"/>
      <c r="M21" s="146" t="e">
        <f t="shared" si="3"/>
        <v>#DIV/0!</v>
      </c>
      <c r="N21" s="86"/>
    </row>
    <row r="22" spans="1:14" s="26" customFormat="1" ht="27.6" hidden="1" x14ac:dyDescent="0.25">
      <c r="A22" s="38"/>
      <c r="B22" s="39" t="s">
        <v>223</v>
      </c>
      <c r="C22" s="137">
        <f t="shared" si="2"/>
        <v>0</v>
      </c>
      <c r="D22" s="143">
        <v>0</v>
      </c>
      <c r="E22" s="144"/>
      <c r="F22" s="144"/>
      <c r="G22" s="145"/>
      <c r="H22" s="141">
        <f t="shared" si="4"/>
        <v>0</v>
      </c>
      <c r="I22" s="143">
        <v>0</v>
      </c>
      <c r="J22" s="144"/>
      <c r="K22" s="144"/>
      <c r="L22" s="145"/>
      <c r="M22" s="146" t="e">
        <f t="shared" si="3"/>
        <v>#DIV/0!</v>
      </c>
      <c r="N22" s="86"/>
    </row>
    <row r="23" spans="1:14" s="26" customFormat="1" ht="27.6" hidden="1" x14ac:dyDescent="0.25">
      <c r="A23" s="38"/>
      <c r="B23" s="39" t="s">
        <v>224</v>
      </c>
      <c r="C23" s="137">
        <f t="shared" si="2"/>
        <v>0</v>
      </c>
      <c r="D23" s="143">
        <v>0</v>
      </c>
      <c r="E23" s="144"/>
      <c r="F23" s="144"/>
      <c r="G23" s="145"/>
      <c r="H23" s="141">
        <f t="shared" si="4"/>
        <v>0</v>
      </c>
      <c r="I23" s="143">
        <v>0</v>
      </c>
      <c r="J23" s="144"/>
      <c r="K23" s="144"/>
      <c r="L23" s="145"/>
      <c r="M23" s="146" t="e">
        <f t="shared" si="3"/>
        <v>#DIV/0!</v>
      </c>
      <c r="N23" s="86"/>
    </row>
    <row r="24" spans="1:14" s="26" customFormat="1" hidden="1" x14ac:dyDescent="0.25">
      <c r="A24" s="38"/>
      <c r="B24" s="39" t="s">
        <v>213</v>
      </c>
      <c r="C24" s="137">
        <f t="shared" si="2"/>
        <v>0</v>
      </c>
      <c r="D24" s="143">
        <v>0</v>
      </c>
      <c r="E24" s="144"/>
      <c r="F24" s="144"/>
      <c r="G24" s="145"/>
      <c r="H24" s="141">
        <f t="shared" si="4"/>
        <v>0</v>
      </c>
      <c r="I24" s="143">
        <v>0</v>
      </c>
      <c r="J24" s="144"/>
      <c r="K24" s="144"/>
      <c r="L24" s="145"/>
      <c r="M24" s="146" t="e">
        <f t="shared" si="3"/>
        <v>#DIV/0!</v>
      </c>
      <c r="N24" s="86"/>
    </row>
    <row r="25" spans="1:14" s="26" customFormat="1" hidden="1" x14ac:dyDescent="0.25">
      <c r="A25" s="38"/>
      <c r="B25" s="39" t="s">
        <v>214</v>
      </c>
      <c r="C25" s="137">
        <f t="shared" si="2"/>
        <v>0</v>
      </c>
      <c r="D25" s="143">
        <v>0</v>
      </c>
      <c r="E25" s="144"/>
      <c r="F25" s="144"/>
      <c r="G25" s="145"/>
      <c r="H25" s="141">
        <f t="shared" si="4"/>
        <v>0</v>
      </c>
      <c r="I25" s="143">
        <v>0</v>
      </c>
      <c r="J25" s="144"/>
      <c r="K25" s="144"/>
      <c r="L25" s="145"/>
      <c r="M25" s="146" t="e">
        <f t="shared" si="3"/>
        <v>#DIV/0!</v>
      </c>
      <c r="N25" s="86"/>
    </row>
    <row r="26" spans="1:14" s="26" customFormat="1" hidden="1" x14ac:dyDescent="0.25">
      <c r="A26" s="38"/>
      <c r="B26" s="39" t="s">
        <v>218</v>
      </c>
      <c r="C26" s="137">
        <f t="shared" si="2"/>
        <v>0</v>
      </c>
      <c r="D26" s="143">
        <v>0</v>
      </c>
      <c r="E26" s="144"/>
      <c r="F26" s="144"/>
      <c r="G26" s="145"/>
      <c r="H26" s="141">
        <f t="shared" si="4"/>
        <v>0</v>
      </c>
      <c r="I26" s="143">
        <v>0</v>
      </c>
      <c r="J26" s="144"/>
      <c r="K26" s="144"/>
      <c r="L26" s="145"/>
      <c r="M26" s="146" t="e">
        <f t="shared" si="3"/>
        <v>#DIV/0!</v>
      </c>
      <c r="N26" s="86"/>
    </row>
    <row r="27" spans="1:14" s="26" customFormat="1" hidden="1" x14ac:dyDescent="0.25">
      <c r="A27" s="38"/>
      <c r="B27" s="39" t="s">
        <v>215</v>
      </c>
      <c r="C27" s="137">
        <f t="shared" si="2"/>
        <v>0</v>
      </c>
      <c r="D27" s="143">
        <v>0</v>
      </c>
      <c r="E27" s="144"/>
      <c r="F27" s="144"/>
      <c r="G27" s="145"/>
      <c r="H27" s="141">
        <f t="shared" si="4"/>
        <v>0</v>
      </c>
      <c r="I27" s="143">
        <v>0</v>
      </c>
      <c r="J27" s="144"/>
      <c r="K27" s="144"/>
      <c r="L27" s="145"/>
      <c r="M27" s="146" t="e">
        <f t="shared" si="3"/>
        <v>#DIV/0!</v>
      </c>
      <c r="N27" s="86"/>
    </row>
    <row r="28" spans="1:14" s="26" customFormat="1" hidden="1" x14ac:dyDescent="0.25">
      <c r="A28" s="38"/>
      <c r="B28" s="39" t="s">
        <v>216</v>
      </c>
      <c r="C28" s="137">
        <f t="shared" si="2"/>
        <v>0</v>
      </c>
      <c r="D28" s="143">
        <v>0</v>
      </c>
      <c r="E28" s="144"/>
      <c r="F28" s="144"/>
      <c r="G28" s="145"/>
      <c r="H28" s="141">
        <f t="shared" si="4"/>
        <v>0</v>
      </c>
      <c r="I28" s="143">
        <v>0</v>
      </c>
      <c r="J28" s="144"/>
      <c r="K28" s="144"/>
      <c r="L28" s="145"/>
      <c r="M28" s="146" t="e">
        <f t="shared" si="3"/>
        <v>#DIV/0!</v>
      </c>
      <c r="N28" s="86"/>
    </row>
    <row r="29" spans="1:14" s="26" customFormat="1" hidden="1" x14ac:dyDescent="0.25">
      <c r="A29" s="38"/>
      <c r="B29" s="39" t="s">
        <v>249</v>
      </c>
      <c r="C29" s="137">
        <f t="shared" si="2"/>
        <v>0</v>
      </c>
      <c r="D29" s="143">
        <v>0</v>
      </c>
      <c r="E29" s="144"/>
      <c r="F29" s="144"/>
      <c r="G29" s="145"/>
      <c r="H29" s="141">
        <f t="shared" si="4"/>
        <v>0</v>
      </c>
      <c r="I29" s="143">
        <v>0</v>
      </c>
      <c r="J29" s="144"/>
      <c r="K29" s="144"/>
      <c r="L29" s="145"/>
      <c r="M29" s="146" t="e">
        <f t="shared" si="3"/>
        <v>#DIV/0!</v>
      </c>
      <c r="N29" s="86"/>
    </row>
    <row r="30" spans="1:14" s="26" customFormat="1" ht="17.25" hidden="1" customHeight="1" x14ac:dyDescent="0.25">
      <c r="A30" s="38"/>
      <c r="B30" s="39" t="s">
        <v>217</v>
      </c>
      <c r="C30" s="137">
        <f t="shared" si="2"/>
        <v>0</v>
      </c>
      <c r="D30" s="143">
        <v>0</v>
      </c>
      <c r="E30" s="144"/>
      <c r="F30" s="144"/>
      <c r="G30" s="145"/>
      <c r="H30" s="141">
        <f t="shared" si="4"/>
        <v>0</v>
      </c>
      <c r="I30" s="143">
        <v>0</v>
      </c>
      <c r="J30" s="144"/>
      <c r="K30" s="144"/>
      <c r="L30" s="145"/>
      <c r="M30" s="146" t="e">
        <f t="shared" si="3"/>
        <v>#DIV/0!</v>
      </c>
      <c r="N30" s="86"/>
    </row>
    <row r="31" spans="1:14" s="26" customFormat="1" ht="27.6" hidden="1" x14ac:dyDescent="0.25">
      <c r="A31" s="38"/>
      <c r="B31" s="39" t="s">
        <v>219</v>
      </c>
      <c r="C31" s="137">
        <f t="shared" si="2"/>
        <v>0</v>
      </c>
      <c r="D31" s="143">
        <v>0</v>
      </c>
      <c r="E31" s="144"/>
      <c r="F31" s="144"/>
      <c r="G31" s="145"/>
      <c r="H31" s="141">
        <f t="shared" si="4"/>
        <v>0</v>
      </c>
      <c r="I31" s="143">
        <v>0</v>
      </c>
      <c r="J31" s="144"/>
      <c r="K31" s="144"/>
      <c r="L31" s="145"/>
      <c r="M31" s="146" t="e">
        <f t="shared" si="3"/>
        <v>#DIV/0!</v>
      </c>
      <c r="N31" s="86"/>
    </row>
    <row r="32" spans="1:14" s="26" customFormat="1" ht="48.75" hidden="1" customHeight="1" x14ac:dyDescent="0.25">
      <c r="A32" s="38"/>
      <c r="B32" s="39" t="s">
        <v>220</v>
      </c>
      <c r="C32" s="137">
        <f t="shared" si="2"/>
        <v>0</v>
      </c>
      <c r="D32" s="143">
        <v>0</v>
      </c>
      <c r="E32" s="144"/>
      <c r="F32" s="144"/>
      <c r="G32" s="145"/>
      <c r="H32" s="141">
        <f t="shared" si="4"/>
        <v>0</v>
      </c>
      <c r="I32" s="143">
        <v>0</v>
      </c>
      <c r="J32" s="144"/>
      <c r="K32" s="144"/>
      <c r="L32" s="145"/>
      <c r="M32" s="146" t="e">
        <f t="shared" si="3"/>
        <v>#DIV/0!</v>
      </c>
      <c r="N32" s="86"/>
    </row>
    <row r="33" spans="1:14" s="26" customFormat="1" x14ac:dyDescent="0.25">
      <c r="A33" s="38"/>
      <c r="B33" s="104" t="s">
        <v>369</v>
      </c>
      <c r="C33" s="137">
        <f t="shared" si="2"/>
        <v>6767.8</v>
      </c>
      <c r="D33" s="143">
        <v>0</v>
      </c>
      <c r="E33" s="144">
        <v>0</v>
      </c>
      <c r="F33" s="144">
        <v>6767.8</v>
      </c>
      <c r="G33" s="145">
        <v>0</v>
      </c>
      <c r="H33" s="141">
        <f t="shared" si="4"/>
        <v>6646.5</v>
      </c>
      <c r="I33" s="143">
        <v>0</v>
      </c>
      <c r="J33" s="144">
        <v>0</v>
      </c>
      <c r="K33" s="144">
        <v>6646.5</v>
      </c>
      <c r="L33" s="145">
        <v>0</v>
      </c>
      <c r="M33" s="146">
        <f t="shared" si="3"/>
        <v>0.98207689352522232</v>
      </c>
      <c r="N33" s="86"/>
    </row>
    <row r="34" spans="1:14" s="26" customFormat="1" ht="20.399999999999999" customHeight="1" x14ac:dyDescent="0.25">
      <c r="A34" s="38"/>
      <c r="B34" s="104" t="s">
        <v>260</v>
      </c>
      <c r="C34" s="137">
        <f t="shared" si="2"/>
        <v>16028.6</v>
      </c>
      <c r="D34" s="143">
        <v>0</v>
      </c>
      <c r="E34" s="144">
        <v>15164.6</v>
      </c>
      <c r="F34" s="144">
        <v>864</v>
      </c>
      <c r="G34" s="145">
        <v>0</v>
      </c>
      <c r="H34" s="141">
        <f t="shared" si="4"/>
        <v>15849.6</v>
      </c>
      <c r="I34" s="143">
        <v>0</v>
      </c>
      <c r="J34" s="144">
        <v>15046.7</v>
      </c>
      <c r="K34" s="144">
        <v>802.9</v>
      </c>
      <c r="L34" s="145">
        <v>0</v>
      </c>
      <c r="M34" s="146">
        <f t="shared" si="3"/>
        <v>0.98883246197422103</v>
      </c>
      <c r="N34" s="86"/>
    </row>
    <row r="35" spans="1:14" hidden="1" x14ac:dyDescent="0.25">
      <c r="A35" s="36" t="s">
        <v>202</v>
      </c>
      <c r="B35" s="41" t="s">
        <v>203</v>
      </c>
      <c r="C35" s="67"/>
      <c r="D35" s="42"/>
      <c r="E35" s="43"/>
      <c r="F35" s="43"/>
      <c r="G35" s="44"/>
      <c r="H35" s="64"/>
      <c r="I35" s="43"/>
      <c r="J35" s="43">
        <f t="shared" ref="J35" si="5">SUM(J36:J39)</f>
        <v>0</v>
      </c>
      <c r="K35" s="43">
        <f>SUM(K36:K39)</f>
        <v>0</v>
      </c>
      <c r="L35" s="44"/>
      <c r="M35" s="37" t="e">
        <f t="shared" si="3"/>
        <v>#DIV/0!</v>
      </c>
      <c r="N35" s="85"/>
    </row>
    <row r="36" spans="1:14" hidden="1" x14ac:dyDescent="0.25">
      <c r="A36" s="36"/>
      <c r="B36" s="41" t="s">
        <v>204</v>
      </c>
      <c r="C36" s="67"/>
      <c r="D36" s="42"/>
      <c r="E36" s="43"/>
      <c r="F36" s="43"/>
      <c r="G36" s="44"/>
      <c r="H36" s="64"/>
      <c r="I36" s="43"/>
      <c r="J36" s="43"/>
      <c r="K36" s="43"/>
      <c r="L36" s="44"/>
      <c r="M36" s="37" t="e">
        <f t="shared" si="3"/>
        <v>#DIV/0!</v>
      </c>
      <c r="N36" s="85"/>
    </row>
    <row r="37" spans="1:14" hidden="1" x14ac:dyDescent="0.25">
      <c r="A37" s="36"/>
      <c r="B37" s="41" t="s">
        <v>205</v>
      </c>
      <c r="C37" s="67"/>
      <c r="D37" s="42"/>
      <c r="E37" s="43"/>
      <c r="F37" s="43"/>
      <c r="G37" s="44"/>
      <c r="H37" s="64"/>
      <c r="I37" s="43"/>
      <c r="J37" s="43"/>
      <c r="K37" s="43"/>
      <c r="L37" s="44"/>
      <c r="M37" s="37" t="e">
        <f t="shared" si="3"/>
        <v>#DIV/0!</v>
      </c>
      <c r="N37" s="85"/>
    </row>
    <row r="38" spans="1:14" hidden="1" x14ac:dyDescent="0.25">
      <c r="A38" s="36"/>
      <c r="B38" s="41" t="s">
        <v>206</v>
      </c>
      <c r="C38" s="67"/>
      <c r="D38" s="42"/>
      <c r="E38" s="43"/>
      <c r="F38" s="43"/>
      <c r="G38" s="44"/>
      <c r="H38" s="64"/>
      <c r="I38" s="43"/>
      <c r="J38" s="43"/>
      <c r="K38" s="43"/>
      <c r="L38" s="44"/>
      <c r="M38" s="37" t="e">
        <f t="shared" si="3"/>
        <v>#DIV/0!</v>
      </c>
      <c r="N38" s="85"/>
    </row>
    <row r="39" spans="1:14" hidden="1" x14ac:dyDescent="0.25">
      <c r="A39" s="36"/>
      <c r="B39" s="41" t="s">
        <v>207</v>
      </c>
      <c r="C39" s="67"/>
      <c r="D39" s="42"/>
      <c r="E39" s="43"/>
      <c r="F39" s="43"/>
      <c r="G39" s="44"/>
      <c r="H39" s="64"/>
      <c r="I39" s="43"/>
      <c r="J39" s="43"/>
      <c r="K39" s="43"/>
      <c r="L39" s="44"/>
      <c r="M39" s="37" t="e">
        <f t="shared" si="3"/>
        <v>#DIV/0!</v>
      </c>
      <c r="N39" s="85"/>
    </row>
    <row r="40" spans="1:14" ht="0.6" hidden="1" customHeight="1" x14ac:dyDescent="0.25">
      <c r="A40" s="36" t="s">
        <v>208</v>
      </c>
      <c r="B40" s="41" t="s">
        <v>209</v>
      </c>
      <c r="C40" s="67"/>
      <c r="D40" s="42"/>
      <c r="E40" s="43"/>
      <c r="F40" s="43"/>
      <c r="G40" s="44"/>
      <c r="H40" s="64"/>
      <c r="I40" s="43"/>
      <c r="J40" s="43"/>
      <c r="K40" s="43"/>
      <c r="L40" s="44"/>
      <c r="M40" s="37" t="e">
        <f t="shared" si="3"/>
        <v>#DIV/0!</v>
      </c>
      <c r="N40" s="85"/>
    </row>
    <row r="41" spans="1:14" ht="27.6" x14ac:dyDescent="0.25">
      <c r="A41" s="99" t="s">
        <v>2</v>
      </c>
      <c r="B41" s="121" t="s">
        <v>324</v>
      </c>
      <c r="C41" s="151">
        <f>C43+C65</f>
        <v>153207.29999999999</v>
      </c>
      <c r="D41" s="147">
        <f t="shared" ref="D41:L41" si="6">D43+D65</f>
        <v>0</v>
      </c>
      <c r="E41" s="147">
        <f t="shared" si="6"/>
        <v>12294.6</v>
      </c>
      <c r="F41" s="147">
        <f>F43+F65</f>
        <v>140912.70000000001</v>
      </c>
      <c r="G41" s="147">
        <f>G43+G65</f>
        <v>0</v>
      </c>
      <c r="H41" s="155">
        <f>H43+H65</f>
        <v>137565.5</v>
      </c>
      <c r="I41" s="147">
        <f t="shared" si="6"/>
        <v>0</v>
      </c>
      <c r="J41" s="147">
        <f t="shared" si="6"/>
        <v>12294.5</v>
      </c>
      <c r="K41" s="147">
        <f t="shared" si="6"/>
        <v>125271</v>
      </c>
      <c r="L41" s="147">
        <f t="shared" si="6"/>
        <v>0</v>
      </c>
      <c r="M41" s="156">
        <f t="shared" si="3"/>
        <v>0.89790434267818842</v>
      </c>
      <c r="N41" s="59"/>
    </row>
    <row r="42" spans="1:14" s="26" customFormat="1" x14ac:dyDescent="0.25">
      <c r="A42" s="109"/>
      <c r="B42" s="108" t="s">
        <v>7</v>
      </c>
      <c r="C42" s="137"/>
      <c r="D42" s="138"/>
      <c r="E42" s="144"/>
      <c r="F42" s="144"/>
      <c r="G42" s="109"/>
      <c r="H42" s="141"/>
      <c r="I42" s="144"/>
      <c r="J42" s="144"/>
      <c r="K42" s="144"/>
      <c r="L42" s="109"/>
      <c r="M42" s="146"/>
      <c r="N42" s="86"/>
    </row>
    <row r="43" spans="1:14" s="26" customFormat="1" x14ac:dyDescent="0.25">
      <c r="A43" s="109"/>
      <c r="B43" s="104" t="s">
        <v>139</v>
      </c>
      <c r="C43" s="137">
        <f>SUM(D43:G43)</f>
        <v>138497</v>
      </c>
      <c r="D43" s="143">
        <v>0</v>
      </c>
      <c r="E43" s="144">
        <v>1380.4</v>
      </c>
      <c r="F43" s="144">
        <v>137116.6</v>
      </c>
      <c r="G43" s="145">
        <v>0</v>
      </c>
      <c r="H43" s="141">
        <f>SUM(I43:L43)</f>
        <v>123105.09999999999</v>
      </c>
      <c r="I43" s="144">
        <v>0</v>
      </c>
      <c r="J43" s="144">
        <v>1380.4</v>
      </c>
      <c r="K43" s="144">
        <v>121724.7</v>
      </c>
      <c r="L43" s="109">
        <v>0</v>
      </c>
      <c r="M43" s="146">
        <f t="shared" ref="M43:M71" si="7">H43/C43</f>
        <v>0.88886474075250721</v>
      </c>
      <c r="N43" s="86"/>
    </row>
    <row r="44" spans="1:14" s="26" customFormat="1" hidden="1" x14ac:dyDescent="0.25">
      <c r="A44" s="38"/>
      <c r="B44" s="104" t="s">
        <v>170</v>
      </c>
      <c r="C44" s="137">
        <f t="shared" ref="C44:C65" si="8">SUM(D44:G44)</f>
        <v>0</v>
      </c>
      <c r="D44" s="143"/>
      <c r="E44" s="144"/>
      <c r="F44" s="144"/>
      <c r="G44" s="145"/>
      <c r="H44" s="141">
        <f t="shared" ref="H44:H64" si="9">SUM(I44:L44)</f>
        <v>0</v>
      </c>
      <c r="I44" s="144"/>
      <c r="J44" s="144"/>
      <c r="K44" s="144"/>
      <c r="L44" s="109"/>
      <c r="M44" s="146" t="e">
        <f t="shared" si="7"/>
        <v>#DIV/0!</v>
      </c>
      <c r="N44" s="86"/>
    </row>
    <row r="45" spans="1:14" s="26" customFormat="1" hidden="1" x14ac:dyDescent="0.25">
      <c r="A45" s="38"/>
      <c r="B45" s="104" t="s">
        <v>151</v>
      </c>
      <c r="C45" s="137">
        <f t="shared" si="8"/>
        <v>0</v>
      </c>
      <c r="D45" s="143"/>
      <c r="E45" s="144"/>
      <c r="F45" s="144"/>
      <c r="G45" s="145"/>
      <c r="H45" s="141">
        <f t="shared" si="9"/>
        <v>0</v>
      </c>
      <c r="I45" s="144"/>
      <c r="J45" s="144"/>
      <c r="K45" s="144"/>
      <c r="L45" s="109"/>
      <c r="M45" s="146" t="e">
        <f t="shared" si="7"/>
        <v>#DIV/0!</v>
      </c>
      <c r="N45" s="86"/>
    </row>
    <row r="46" spans="1:14" s="26" customFormat="1" hidden="1" x14ac:dyDescent="0.25">
      <c r="A46" s="38"/>
      <c r="B46" s="104" t="s">
        <v>152</v>
      </c>
      <c r="C46" s="137">
        <f t="shared" si="8"/>
        <v>0</v>
      </c>
      <c r="D46" s="143"/>
      <c r="E46" s="144"/>
      <c r="F46" s="144"/>
      <c r="G46" s="145"/>
      <c r="H46" s="141">
        <f t="shared" si="9"/>
        <v>0</v>
      </c>
      <c r="I46" s="144"/>
      <c r="J46" s="144"/>
      <c r="K46" s="144"/>
      <c r="L46" s="109"/>
      <c r="M46" s="146" t="e">
        <f t="shared" si="7"/>
        <v>#DIV/0!</v>
      </c>
      <c r="N46" s="86"/>
    </row>
    <row r="47" spans="1:14" s="26" customFormat="1" hidden="1" x14ac:dyDescent="0.25">
      <c r="A47" s="38"/>
      <c r="B47" s="104" t="s">
        <v>156</v>
      </c>
      <c r="C47" s="137">
        <f t="shared" si="8"/>
        <v>0</v>
      </c>
      <c r="D47" s="143"/>
      <c r="E47" s="144"/>
      <c r="F47" s="144"/>
      <c r="G47" s="145"/>
      <c r="H47" s="141">
        <f t="shared" si="9"/>
        <v>0</v>
      </c>
      <c r="I47" s="144"/>
      <c r="J47" s="144"/>
      <c r="K47" s="144"/>
      <c r="L47" s="109"/>
      <c r="M47" s="146" t="e">
        <f t="shared" si="7"/>
        <v>#DIV/0!</v>
      </c>
      <c r="N47" s="86"/>
    </row>
    <row r="48" spans="1:14" s="26" customFormat="1" hidden="1" x14ac:dyDescent="0.25">
      <c r="A48" s="38"/>
      <c r="B48" s="104" t="s">
        <v>159</v>
      </c>
      <c r="C48" s="137">
        <f t="shared" si="8"/>
        <v>0</v>
      </c>
      <c r="D48" s="143"/>
      <c r="E48" s="144"/>
      <c r="F48" s="144"/>
      <c r="G48" s="145"/>
      <c r="H48" s="141">
        <f t="shared" si="9"/>
        <v>0</v>
      </c>
      <c r="I48" s="144"/>
      <c r="J48" s="144"/>
      <c r="K48" s="144"/>
      <c r="L48" s="109"/>
      <c r="M48" s="146" t="e">
        <f t="shared" si="7"/>
        <v>#DIV/0!</v>
      </c>
      <c r="N48" s="86"/>
    </row>
    <row r="49" spans="1:14" s="26" customFormat="1" hidden="1" x14ac:dyDescent="0.25">
      <c r="A49" s="38"/>
      <c r="B49" s="104" t="s">
        <v>154</v>
      </c>
      <c r="C49" s="137">
        <f t="shared" si="8"/>
        <v>0</v>
      </c>
      <c r="D49" s="143"/>
      <c r="E49" s="144"/>
      <c r="F49" s="144"/>
      <c r="G49" s="145"/>
      <c r="H49" s="141">
        <f t="shared" si="9"/>
        <v>0</v>
      </c>
      <c r="I49" s="144"/>
      <c r="J49" s="144"/>
      <c r="K49" s="144"/>
      <c r="L49" s="109"/>
      <c r="M49" s="146" t="e">
        <f t="shared" si="7"/>
        <v>#DIV/0!</v>
      </c>
      <c r="N49" s="86"/>
    </row>
    <row r="50" spans="1:14" s="26" customFormat="1" hidden="1" x14ac:dyDescent="0.25">
      <c r="A50" s="38"/>
      <c r="B50" s="104" t="s">
        <v>153</v>
      </c>
      <c r="C50" s="137">
        <f t="shared" si="8"/>
        <v>0</v>
      </c>
      <c r="D50" s="143"/>
      <c r="E50" s="144"/>
      <c r="F50" s="144"/>
      <c r="G50" s="145"/>
      <c r="H50" s="141">
        <f t="shared" si="9"/>
        <v>0</v>
      </c>
      <c r="I50" s="144"/>
      <c r="J50" s="144"/>
      <c r="K50" s="144"/>
      <c r="L50" s="109"/>
      <c r="M50" s="146" t="e">
        <f t="shared" si="7"/>
        <v>#DIV/0!</v>
      </c>
      <c r="N50" s="86"/>
    </row>
    <row r="51" spans="1:14" s="26" customFormat="1" hidden="1" x14ac:dyDescent="0.25">
      <c r="A51" s="38"/>
      <c r="B51" s="104" t="s">
        <v>155</v>
      </c>
      <c r="C51" s="137">
        <f t="shared" si="8"/>
        <v>0</v>
      </c>
      <c r="D51" s="143"/>
      <c r="E51" s="144"/>
      <c r="F51" s="144"/>
      <c r="G51" s="145"/>
      <c r="H51" s="141">
        <f t="shared" si="9"/>
        <v>0</v>
      </c>
      <c r="I51" s="144"/>
      <c r="J51" s="144"/>
      <c r="K51" s="144"/>
      <c r="L51" s="109"/>
      <c r="M51" s="146" t="e">
        <f t="shared" si="7"/>
        <v>#DIV/0!</v>
      </c>
      <c r="N51" s="86"/>
    </row>
    <row r="52" spans="1:14" s="26" customFormat="1" hidden="1" x14ac:dyDescent="0.25">
      <c r="A52" s="38"/>
      <c r="B52" s="104" t="s">
        <v>157</v>
      </c>
      <c r="C52" s="137">
        <f t="shared" si="8"/>
        <v>0</v>
      </c>
      <c r="D52" s="143"/>
      <c r="E52" s="144"/>
      <c r="F52" s="144"/>
      <c r="G52" s="145"/>
      <c r="H52" s="141">
        <f t="shared" si="9"/>
        <v>0</v>
      </c>
      <c r="I52" s="144"/>
      <c r="J52" s="144"/>
      <c r="K52" s="144"/>
      <c r="L52" s="109"/>
      <c r="M52" s="146" t="e">
        <f t="shared" si="7"/>
        <v>#DIV/0!</v>
      </c>
      <c r="N52" s="86"/>
    </row>
    <row r="53" spans="1:14" s="26" customFormat="1" hidden="1" x14ac:dyDescent="0.25">
      <c r="A53" s="38"/>
      <c r="B53" s="104" t="s">
        <v>158</v>
      </c>
      <c r="C53" s="137">
        <f t="shared" si="8"/>
        <v>0</v>
      </c>
      <c r="D53" s="143"/>
      <c r="E53" s="144"/>
      <c r="F53" s="144"/>
      <c r="G53" s="145"/>
      <c r="H53" s="141">
        <f t="shared" si="9"/>
        <v>0</v>
      </c>
      <c r="I53" s="144"/>
      <c r="J53" s="144"/>
      <c r="K53" s="144"/>
      <c r="L53" s="109"/>
      <c r="M53" s="146" t="e">
        <f t="shared" si="7"/>
        <v>#DIV/0!</v>
      </c>
      <c r="N53" s="86"/>
    </row>
    <row r="54" spans="1:14" s="26" customFormat="1" ht="19.5" hidden="1" customHeight="1" x14ac:dyDescent="0.25">
      <c r="A54" s="38"/>
      <c r="B54" s="104" t="s">
        <v>160</v>
      </c>
      <c r="C54" s="137">
        <f t="shared" si="8"/>
        <v>0</v>
      </c>
      <c r="D54" s="143"/>
      <c r="E54" s="144"/>
      <c r="F54" s="144"/>
      <c r="G54" s="145"/>
      <c r="H54" s="141">
        <f t="shared" si="9"/>
        <v>0</v>
      </c>
      <c r="I54" s="144"/>
      <c r="J54" s="144"/>
      <c r="K54" s="144"/>
      <c r="L54" s="109"/>
      <c r="M54" s="146" t="e">
        <f t="shared" si="7"/>
        <v>#DIV/0!</v>
      </c>
      <c r="N54" s="86"/>
    </row>
    <row r="55" spans="1:14" s="26" customFormat="1" hidden="1" x14ac:dyDescent="0.25">
      <c r="A55" s="38"/>
      <c r="B55" s="104" t="s">
        <v>161</v>
      </c>
      <c r="C55" s="137">
        <f t="shared" si="8"/>
        <v>0</v>
      </c>
      <c r="D55" s="143"/>
      <c r="E55" s="144"/>
      <c r="F55" s="144"/>
      <c r="G55" s="145"/>
      <c r="H55" s="141">
        <f t="shared" si="9"/>
        <v>0</v>
      </c>
      <c r="I55" s="144"/>
      <c r="J55" s="144"/>
      <c r="K55" s="144"/>
      <c r="L55" s="109"/>
      <c r="M55" s="146" t="e">
        <f t="shared" si="7"/>
        <v>#DIV/0!</v>
      </c>
      <c r="N55" s="86"/>
    </row>
    <row r="56" spans="1:14" s="26" customFormat="1" hidden="1" x14ac:dyDescent="0.25">
      <c r="A56" s="38"/>
      <c r="B56" s="104" t="s">
        <v>169</v>
      </c>
      <c r="C56" s="137">
        <f t="shared" si="8"/>
        <v>0</v>
      </c>
      <c r="D56" s="143"/>
      <c r="E56" s="144"/>
      <c r="F56" s="144"/>
      <c r="G56" s="145"/>
      <c r="H56" s="141">
        <f t="shared" si="9"/>
        <v>0</v>
      </c>
      <c r="I56" s="144"/>
      <c r="J56" s="144"/>
      <c r="K56" s="144"/>
      <c r="L56" s="109"/>
      <c r="M56" s="146" t="e">
        <f t="shared" si="7"/>
        <v>#DIV/0!</v>
      </c>
      <c r="N56" s="86"/>
    </row>
    <row r="57" spans="1:14" s="26" customFormat="1" hidden="1" x14ac:dyDescent="0.25">
      <c r="A57" s="38"/>
      <c r="B57" s="104" t="s">
        <v>162</v>
      </c>
      <c r="C57" s="137">
        <f t="shared" si="8"/>
        <v>0</v>
      </c>
      <c r="D57" s="143"/>
      <c r="E57" s="144"/>
      <c r="F57" s="144"/>
      <c r="G57" s="145"/>
      <c r="H57" s="141">
        <f t="shared" si="9"/>
        <v>0</v>
      </c>
      <c r="I57" s="144"/>
      <c r="J57" s="144"/>
      <c r="K57" s="144"/>
      <c r="L57" s="109"/>
      <c r="M57" s="146" t="e">
        <f t="shared" si="7"/>
        <v>#DIV/0!</v>
      </c>
      <c r="N57" s="86"/>
    </row>
    <row r="58" spans="1:14" s="26" customFormat="1" hidden="1" x14ac:dyDescent="0.25">
      <c r="A58" s="38"/>
      <c r="B58" s="104" t="s">
        <v>163</v>
      </c>
      <c r="C58" s="137">
        <f t="shared" si="8"/>
        <v>0</v>
      </c>
      <c r="D58" s="143"/>
      <c r="E58" s="144"/>
      <c r="F58" s="144"/>
      <c r="G58" s="145"/>
      <c r="H58" s="141">
        <f t="shared" si="9"/>
        <v>0</v>
      </c>
      <c r="I58" s="144"/>
      <c r="J58" s="144"/>
      <c r="K58" s="144"/>
      <c r="L58" s="109"/>
      <c r="M58" s="146" t="e">
        <f t="shared" si="7"/>
        <v>#DIV/0!</v>
      </c>
      <c r="N58" s="86"/>
    </row>
    <row r="59" spans="1:14" s="26" customFormat="1" ht="44.25" hidden="1" customHeight="1" x14ac:dyDescent="0.25">
      <c r="A59" s="38"/>
      <c r="B59" s="104" t="s">
        <v>164</v>
      </c>
      <c r="C59" s="137">
        <f t="shared" si="8"/>
        <v>0</v>
      </c>
      <c r="D59" s="143"/>
      <c r="E59" s="144"/>
      <c r="F59" s="144"/>
      <c r="G59" s="145"/>
      <c r="H59" s="141">
        <f t="shared" si="9"/>
        <v>0</v>
      </c>
      <c r="I59" s="144"/>
      <c r="J59" s="144"/>
      <c r="K59" s="144"/>
      <c r="L59" s="109"/>
      <c r="M59" s="146" t="e">
        <f t="shared" si="7"/>
        <v>#DIV/0!</v>
      </c>
      <c r="N59" s="86"/>
    </row>
    <row r="60" spans="1:14" s="26" customFormat="1" hidden="1" x14ac:dyDescent="0.25">
      <c r="A60" s="38"/>
      <c r="B60" s="104" t="s">
        <v>165</v>
      </c>
      <c r="C60" s="137">
        <f t="shared" si="8"/>
        <v>0</v>
      </c>
      <c r="D60" s="143"/>
      <c r="E60" s="144"/>
      <c r="F60" s="144"/>
      <c r="G60" s="145"/>
      <c r="H60" s="141">
        <f t="shared" si="9"/>
        <v>0</v>
      </c>
      <c r="I60" s="144"/>
      <c r="J60" s="144"/>
      <c r="K60" s="144"/>
      <c r="L60" s="109"/>
      <c r="M60" s="146" t="e">
        <f t="shared" si="7"/>
        <v>#DIV/0!</v>
      </c>
      <c r="N60" s="86"/>
    </row>
    <row r="61" spans="1:14" s="26" customFormat="1" hidden="1" x14ac:dyDescent="0.25">
      <c r="A61" s="38"/>
      <c r="B61" s="104" t="s">
        <v>222</v>
      </c>
      <c r="C61" s="137">
        <f t="shared" si="8"/>
        <v>0</v>
      </c>
      <c r="D61" s="143"/>
      <c r="E61" s="144"/>
      <c r="F61" s="144"/>
      <c r="G61" s="145"/>
      <c r="H61" s="141">
        <f t="shared" si="9"/>
        <v>0</v>
      </c>
      <c r="I61" s="144"/>
      <c r="J61" s="144"/>
      <c r="K61" s="144"/>
      <c r="L61" s="109"/>
      <c r="M61" s="146" t="e">
        <f t="shared" si="7"/>
        <v>#DIV/0!</v>
      </c>
      <c r="N61" s="86"/>
    </row>
    <row r="62" spans="1:14" s="26" customFormat="1" hidden="1" x14ac:dyDescent="0.25">
      <c r="A62" s="38"/>
      <c r="B62" s="104" t="s">
        <v>167</v>
      </c>
      <c r="C62" s="137">
        <f t="shared" si="8"/>
        <v>0</v>
      </c>
      <c r="D62" s="143"/>
      <c r="E62" s="144"/>
      <c r="F62" s="144"/>
      <c r="G62" s="145"/>
      <c r="H62" s="141">
        <f t="shared" si="9"/>
        <v>0</v>
      </c>
      <c r="I62" s="144"/>
      <c r="J62" s="144"/>
      <c r="K62" s="144"/>
      <c r="L62" s="109"/>
      <c r="M62" s="146" t="e">
        <f t="shared" si="7"/>
        <v>#DIV/0!</v>
      </c>
      <c r="N62" s="86"/>
    </row>
    <row r="63" spans="1:14" s="26" customFormat="1" ht="36" hidden="1" customHeight="1" x14ac:dyDescent="0.25">
      <c r="A63" s="38"/>
      <c r="B63" s="104" t="s">
        <v>221</v>
      </c>
      <c r="C63" s="137">
        <f t="shared" si="8"/>
        <v>0</v>
      </c>
      <c r="D63" s="143"/>
      <c r="E63" s="144"/>
      <c r="F63" s="144"/>
      <c r="G63" s="145"/>
      <c r="H63" s="141">
        <f t="shared" si="9"/>
        <v>0</v>
      </c>
      <c r="I63" s="144"/>
      <c r="J63" s="144"/>
      <c r="K63" s="144"/>
      <c r="L63" s="109"/>
      <c r="M63" s="146" t="e">
        <f t="shared" si="7"/>
        <v>#DIV/0!</v>
      </c>
      <c r="N63" s="86"/>
    </row>
    <row r="64" spans="1:14" s="26" customFormat="1" ht="61.5" hidden="1" customHeight="1" x14ac:dyDescent="0.25">
      <c r="A64" s="38"/>
      <c r="B64" s="104" t="s">
        <v>168</v>
      </c>
      <c r="C64" s="137">
        <f t="shared" si="8"/>
        <v>0</v>
      </c>
      <c r="D64" s="143"/>
      <c r="E64" s="144"/>
      <c r="F64" s="144"/>
      <c r="G64" s="145"/>
      <c r="H64" s="141">
        <f t="shared" si="9"/>
        <v>0</v>
      </c>
      <c r="I64" s="144"/>
      <c r="J64" s="144"/>
      <c r="K64" s="144"/>
      <c r="L64" s="109"/>
      <c r="M64" s="146" t="e">
        <f t="shared" si="7"/>
        <v>#DIV/0!</v>
      </c>
      <c r="N64" s="86"/>
    </row>
    <row r="65" spans="1:14" s="26" customFormat="1" x14ac:dyDescent="0.25">
      <c r="A65" s="87"/>
      <c r="B65" s="104" t="s">
        <v>138</v>
      </c>
      <c r="C65" s="137">
        <f t="shared" si="8"/>
        <v>14710.300000000001</v>
      </c>
      <c r="D65" s="143">
        <v>0</v>
      </c>
      <c r="E65" s="144">
        <v>10914.2</v>
      </c>
      <c r="F65" s="144">
        <v>3796.1</v>
      </c>
      <c r="G65" s="145">
        <v>0</v>
      </c>
      <c r="H65" s="141">
        <f>SUM(I65:L65)</f>
        <v>14460.400000000001</v>
      </c>
      <c r="I65" s="144">
        <v>0</v>
      </c>
      <c r="J65" s="144">
        <v>10914.1</v>
      </c>
      <c r="K65" s="144">
        <v>3546.3</v>
      </c>
      <c r="L65" s="109">
        <v>0</v>
      </c>
      <c r="M65" s="146">
        <f t="shared" si="7"/>
        <v>0.98301190322427145</v>
      </c>
      <c r="N65" s="86"/>
    </row>
    <row r="66" spans="1:14" s="27" customFormat="1" ht="32.25" hidden="1" customHeight="1" x14ac:dyDescent="0.25">
      <c r="A66" s="45" t="s">
        <v>140</v>
      </c>
      <c r="B66" s="46" t="s">
        <v>171</v>
      </c>
      <c r="C66" s="67"/>
      <c r="D66" s="42"/>
      <c r="E66" s="47"/>
      <c r="F66" s="47"/>
      <c r="G66" s="70"/>
      <c r="H66" s="64"/>
      <c r="I66" s="47"/>
      <c r="J66" s="47"/>
      <c r="K66" s="47"/>
      <c r="L66" s="48"/>
      <c r="M66" s="37" t="e">
        <f t="shared" si="7"/>
        <v>#DIV/0!</v>
      </c>
      <c r="N66" s="88"/>
    </row>
    <row r="67" spans="1:14" s="27" customFormat="1" ht="27.6" hidden="1" x14ac:dyDescent="0.25">
      <c r="A67" s="45" t="s">
        <v>141</v>
      </c>
      <c r="B67" s="46" t="s">
        <v>172</v>
      </c>
      <c r="C67" s="67"/>
      <c r="D67" s="42"/>
      <c r="E67" s="47"/>
      <c r="F67" s="47"/>
      <c r="G67" s="70"/>
      <c r="H67" s="64"/>
      <c r="I67" s="47"/>
      <c r="J67" s="47"/>
      <c r="K67" s="47"/>
      <c r="L67" s="48"/>
      <c r="M67" s="37" t="e">
        <f t="shared" si="7"/>
        <v>#DIV/0!</v>
      </c>
      <c r="N67" s="88"/>
    </row>
    <row r="68" spans="1:14" s="27" customFormat="1" ht="117" hidden="1" customHeight="1" x14ac:dyDescent="0.25">
      <c r="A68" s="45" t="s">
        <v>142</v>
      </c>
      <c r="B68" s="46" t="s">
        <v>261</v>
      </c>
      <c r="C68" s="67"/>
      <c r="D68" s="42"/>
      <c r="E68" s="47"/>
      <c r="F68" s="47"/>
      <c r="G68" s="70"/>
      <c r="H68" s="64"/>
      <c r="I68" s="47"/>
      <c r="J68" s="47"/>
      <c r="K68" s="47"/>
      <c r="L68" s="48"/>
      <c r="M68" s="37" t="e">
        <f t="shared" si="7"/>
        <v>#DIV/0!</v>
      </c>
      <c r="N68" s="88"/>
    </row>
    <row r="69" spans="1:14" s="27" customFormat="1" ht="41.4" hidden="1" x14ac:dyDescent="0.25">
      <c r="A69" s="45" t="s">
        <v>143</v>
      </c>
      <c r="B69" s="46" t="s">
        <v>173</v>
      </c>
      <c r="C69" s="67"/>
      <c r="D69" s="42"/>
      <c r="E69" s="47"/>
      <c r="F69" s="47"/>
      <c r="G69" s="70"/>
      <c r="H69" s="64"/>
      <c r="I69" s="47"/>
      <c r="J69" s="47"/>
      <c r="K69" s="47"/>
      <c r="L69" s="48"/>
      <c r="M69" s="37" t="e">
        <f t="shared" si="7"/>
        <v>#DIV/0!</v>
      </c>
      <c r="N69" s="88"/>
    </row>
    <row r="70" spans="1:14" s="27" customFormat="1" ht="41.4" hidden="1" x14ac:dyDescent="0.25">
      <c r="A70" s="45" t="s">
        <v>144</v>
      </c>
      <c r="B70" s="46" t="s">
        <v>201</v>
      </c>
      <c r="C70" s="67"/>
      <c r="D70" s="42"/>
      <c r="E70" s="47"/>
      <c r="F70" s="47"/>
      <c r="G70" s="70"/>
      <c r="H70" s="64"/>
      <c r="I70" s="47"/>
      <c r="J70" s="47"/>
      <c r="K70" s="47"/>
      <c r="L70" s="48"/>
      <c r="M70" s="37" t="e">
        <f t="shared" si="7"/>
        <v>#DIV/0!</v>
      </c>
      <c r="N70" s="88"/>
    </row>
    <row r="71" spans="1:14" ht="21.6" customHeight="1" x14ac:dyDescent="0.25">
      <c r="A71" s="99" t="s">
        <v>12</v>
      </c>
      <c r="B71" s="121" t="s">
        <v>325</v>
      </c>
      <c r="C71" s="151">
        <f t="shared" ref="C71:J71" si="10">C73+C76+C79+C82+C85+C94+C95</f>
        <v>140946.19999999998</v>
      </c>
      <c r="D71" s="147">
        <f t="shared" si="10"/>
        <v>0</v>
      </c>
      <c r="E71" s="147">
        <f t="shared" si="10"/>
        <v>2792.2</v>
      </c>
      <c r="F71" s="147">
        <f>F73+F76+F79+F82+F85+F94+F95</f>
        <v>138154</v>
      </c>
      <c r="G71" s="158">
        <f>G73+G76+G79+G82+G85+G94+G95</f>
        <v>0</v>
      </c>
      <c r="H71" s="155">
        <f t="shared" si="10"/>
        <v>138523.20000000001</v>
      </c>
      <c r="I71" s="147">
        <f t="shared" si="10"/>
        <v>0</v>
      </c>
      <c r="J71" s="147">
        <f t="shared" si="10"/>
        <v>2791.7999999999997</v>
      </c>
      <c r="K71" s="147">
        <f>K73+K76+K79+K82+K85+K94+K95</f>
        <v>135731.4</v>
      </c>
      <c r="L71" s="147">
        <f>L73+L76+L79+L82+L85+L94+L95</f>
        <v>0</v>
      </c>
      <c r="M71" s="156">
        <f t="shared" si="7"/>
        <v>0.98280904345062181</v>
      </c>
      <c r="N71" s="59"/>
    </row>
    <row r="72" spans="1:14" s="26" customFormat="1" x14ac:dyDescent="0.25">
      <c r="A72" s="109"/>
      <c r="B72" s="108" t="s">
        <v>7</v>
      </c>
      <c r="C72" s="137"/>
      <c r="D72" s="138"/>
      <c r="E72" s="157"/>
      <c r="F72" s="157"/>
      <c r="G72" s="140"/>
      <c r="H72" s="155"/>
      <c r="I72" s="157"/>
      <c r="J72" s="157"/>
      <c r="K72" s="157"/>
      <c r="L72" s="109"/>
      <c r="M72" s="146"/>
      <c r="N72" s="86"/>
    </row>
    <row r="73" spans="1:14" s="26" customFormat="1" ht="37.5" customHeight="1" x14ac:dyDescent="0.25">
      <c r="A73" s="109"/>
      <c r="B73" s="108" t="s">
        <v>279</v>
      </c>
      <c r="C73" s="137">
        <f>SUM(D73:G73)</f>
        <v>15946.5</v>
      </c>
      <c r="D73" s="143">
        <v>0</v>
      </c>
      <c r="E73" s="144">
        <v>0</v>
      </c>
      <c r="F73" s="144">
        <v>15946.5</v>
      </c>
      <c r="G73" s="140">
        <v>0</v>
      </c>
      <c r="H73" s="141">
        <f>SUM(I73:L73)</f>
        <v>15625.9</v>
      </c>
      <c r="I73" s="144">
        <v>0</v>
      </c>
      <c r="J73" s="144">
        <v>0</v>
      </c>
      <c r="K73" s="144">
        <v>15625.9</v>
      </c>
      <c r="L73" s="109">
        <v>0</v>
      </c>
      <c r="M73" s="146">
        <f t="shared" ref="M73:M139" si="11">H73/C73</f>
        <v>0.97989527482519678</v>
      </c>
      <c r="N73" s="86"/>
    </row>
    <row r="74" spans="1:14" s="26" customFormat="1" hidden="1" x14ac:dyDescent="0.25">
      <c r="A74" s="109"/>
      <c r="B74" s="108" t="s">
        <v>174</v>
      </c>
      <c r="C74" s="137">
        <f t="shared" ref="C74:C95" si="12">SUM(D74:G74)</f>
        <v>0</v>
      </c>
      <c r="D74" s="143"/>
      <c r="E74" s="144"/>
      <c r="F74" s="144"/>
      <c r="G74" s="140"/>
      <c r="H74" s="141">
        <f t="shared" ref="H74:H95" si="13">SUM(I74:L74)</f>
        <v>0</v>
      </c>
      <c r="I74" s="144"/>
      <c r="J74" s="144"/>
      <c r="K74" s="144"/>
      <c r="L74" s="109"/>
      <c r="M74" s="146" t="e">
        <f t="shared" si="11"/>
        <v>#DIV/0!</v>
      </c>
      <c r="N74" s="86"/>
    </row>
    <row r="75" spans="1:14" s="26" customFormat="1" hidden="1" x14ac:dyDescent="0.25">
      <c r="A75" s="109"/>
      <c r="B75" s="108" t="s">
        <v>175</v>
      </c>
      <c r="C75" s="137">
        <f t="shared" si="12"/>
        <v>0</v>
      </c>
      <c r="D75" s="143"/>
      <c r="E75" s="144"/>
      <c r="F75" s="144"/>
      <c r="G75" s="140"/>
      <c r="H75" s="141">
        <f t="shared" si="13"/>
        <v>0</v>
      </c>
      <c r="I75" s="144"/>
      <c r="J75" s="144"/>
      <c r="K75" s="144"/>
      <c r="L75" s="109"/>
      <c r="M75" s="146" t="e">
        <f t="shared" si="11"/>
        <v>#DIV/0!</v>
      </c>
      <c r="N75" s="86"/>
    </row>
    <row r="76" spans="1:14" s="26" customFormat="1" ht="27.6" x14ac:dyDescent="0.25">
      <c r="A76" s="110"/>
      <c r="B76" s="108" t="s">
        <v>180</v>
      </c>
      <c r="C76" s="137">
        <f t="shared" si="12"/>
        <v>53335.9</v>
      </c>
      <c r="D76" s="143">
        <v>0</v>
      </c>
      <c r="E76" s="144">
        <v>0</v>
      </c>
      <c r="F76" s="144">
        <v>53335.9</v>
      </c>
      <c r="G76" s="140">
        <v>0</v>
      </c>
      <c r="H76" s="141">
        <f t="shared" si="13"/>
        <v>53041.599999999999</v>
      </c>
      <c r="I76" s="144">
        <v>0</v>
      </c>
      <c r="J76" s="144">
        <v>0</v>
      </c>
      <c r="K76" s="144">
        <v>53041.599999999999</v>
      </c>
      <c r="L76" s="109">
        <v>0</v>
      </c>
      <c r="M76" s="146">
        <f>H76/C76</f>
        <v>0.99448214054698614</v>
      </c>
      <c r="N76" s="86"/>
    </row>
    <row r="77" spans="1:14" s="26" customFormat="1" hidden="1" x14ac:dyDescent="0.25">
      <c r="A77" s="110"/>
      <c r="B77" s="108" t="s">
        <v>176</v>
      </c>
      <c r="C77" s="137">
        <f t="shared" si="12"/>
        <v>0</v>
      </c>
      <c r="D77" s="143"/>
      <c r="E77" s="144"/>
      <c r="F77" s="144"/>
      <c r="G77" s="140"/>
      <c r="H77" s="141">
        <f t="shared" si="13"/>
        <v>0</v>
      </c>
      <c r="I77" s="144"/>
      <c r="J77" s="144"/>
      <c r="K77" s="144"/>
      <c r="L77" s="109"/>
      <c r="M77" s="146" t="e">
        <f t="shared" si="11"/>
        <v>#DIV/0!</v>
      </c>
      <c r="N77" s="86"/>
    </row>
    <row r="78" spans="1:14" s="26" customFormat="1" hidden="1" x14ac:dyDescent="0.25">
      <c r="A78" s="110"/>
      <c r="B78" s="108" t="s">
        <v>175</v>
      </c>
      <c r="C78" s="137">
        <f t="shared" si="12"/>
        <v>0</v>
      </c>
      <c r="D78" s="143"/>
      <c r="E78" s="144"/>
      <c r="F78" s="144"/>
      <c r="G78" s="140"/>
      <c r="H78" s="141">
        <f t="shared" si="13"/>
        <v>0</v>
      </c>
      <c r="I78" s="144"/>
      <c r="J78" s="144"/>
      <c r="K78" s="144"/>
      <c r="L78" s="109"/>
      <c r="M78" s="146" t="e">
        <f t="shared" si="11"/>
        <v>#DIV/0!</v>
      </c>
      <c r="N78" s="86"/>
    </row>
    <row r="79" spans="1:14" s="26" customFormat="1" ht="29.4" customHeight="1" x14ac:dyDescent="0.25">
      <c r="A79" s="110"/>
      <c r="B79" s="108" t="s">
        <v>179</v>
      </c>
      <c r="C79" s="137">
        <f t="shared" si="12"/>
        <v>189.4</v>
      </c>
      <c r="D79" s="143">
        <v>0</v>
      </c>
      <c r="E79" s="144">
        <v>0</v>
      </c>
      <c r="F79" s="144">
        <v>189.4</v>
      </c>
      <c r="G79" s="140">
        <v>0</v>
      </c>
      <c r="H79" s="141">
        <f t="shared" si="13"/>
        <v>189.4</v>
      </c>
      <c r="I79" s="144">
        <v>0</v>
      </c>
      <c r="J79" s="144">
        <v>0</v>
      </c>
      <c r="K79" s="144">
        <v>189.4</v>
      </c>
      <c r="L79" s="109">
        <v>0</v>
      </c>
      <c r="M79" s="146">
        <f t="shared" si="11"/>
        <v>1</v>
      </c>
      <c r="N79" s="86"/>
    </row>
    <row r="80" spans="1:14" s="26" customFormat="1" hidden="1" x14ac:dyDescent="0.25">
      <c r="A80" s="110"/>
      <c r="B80" s="108" t="s">
        <v>177</v>
      </c>
      <c r="C80" s="137">
        <f t="shared" si="12"/>
        <v>0</v>
      </c>
      <c r="D80" s="143"/>
      <c r="E80" s="144"/>
      <c r="F80" s="144"/>
      <c r="G80" s="140"/>
      <c r="H80" s="141">
        <f t="shared" si="13"/>
        <v>0</v>
      </c>
      <c r="I80" s="144"/>
      <c r="J80" s="144"/>
      <c r="K80" s="144"/>
      <c r="L80" s="109"/>
      <c r="M80" s="146" t="e">
        <f t="shared" si="11"/>
        <v>#DIV/0!</v>
      </c>
      <c r="N80" s="86"/>
    </row>
    <row r="81" spans="1:14" s="26" customFormat="1" ht="27.6" hidden="1" x14ac:dyDescent="0.25">
      <c r="A81" s="110"/>
      <c r="B81" s="108" t="s">
        <v>178</v>
      </c>
      <c r="C81" s="137">
        <f t="shared" si="12"/>
        <v>0</v>
      </c>
      <c r="D81" s="143"/>
      <c r="E81" s="144"/>
      <c r="F81" s="144"/>
      <c r="G81" s="140"/>
      <c r="H81" s="141">
        <f t="shared" si="13"/>
        <v>0</v>
      </c>
      <c r="I81" s="144"/>
      <c r="J81" s="144"/>
      <c r="K81" s="144"/>
      <c r="L81" s="109"/>
      <c r="M81" s="146" t="e">
        <f t="shared" si="11"/>
        <v>#DIV/0!</v>
      </c>
      <c r="N81" s="86"/>
    </row>
    <row r="82" spans="1:14" s="26" customFormat="1" ht="28.8" customHeight="1" x14ac:dyDescent="0.25">
      <c r="A82" s="110"/>
      <c r="B82" s="104" t="s">
        <v>183</v>
      </c>
      <c r="C82" s="137">
        <f t="shared" si="12"/>
        <v>60569.599999999999</v>
      </c>
      <c r="D82" s="143">
        <v>0</v>
      </c>
      <c r="E82" s="144">
        <v>0</v>
      </c>
      <c r="F82" s="144">
        <v>60569.599999999999</v>
      </c>
      <c r="G82" s="140">
        <v>0</v>
      </c>
      <c r="H82" s="141">
        <f t="shared" si="13"/>
        <v>59056.800000000003</v>
      </c>
      <c r="I82" s="144">
        <v>0</v>
      </c>
      <c r="J82" s="144">
        <v>0</v>
      </c>
      <c r="K82" s="144">
        <v>59056.800000000003</v>
      </c>
      <c r="L82" s="109">
        <v>0</v>
      </c>
      <c r="M82" s="146">
        <f t="shared" si="11"/>
        <v>0.97502377430262055</v>
      </c>
      <c r="N82" s="86"/>
    </row>
    <row r="83" spans="1:14" s="26" customFormat="1" ht="27.6" hidden="1" x14ac:dyDescent="0.25">
      <c r="A83" s="110"/>
      <c r="B83" s="108" t="s">
        <v>182</v>
      </c>
      <c r="C83" s="137">
        <f t="shared" si="12"/>
        <v>0</v>
      </c>
      <c r="D83" s="143"/>
      <c r="E83" s="144"/>
      <c r="F83" s="144"/>
      <c r="G83" s="140"/>
      <c r="H83" s="141">
        <f t="shared" si="13"/>
        <v>0</v>
      </c>
      <c r="I83" s="144"/>
      <c r="J83" s="144"/>
      <c r="K83" s="144"/>
      <c r="L83" s="109"/>
      <c r="M83" s="146" t="e">
        <f t="shared" si="11"/>
        <v>#DIV/0!</v>
      </c>
      <c r="N83" s="86"/>
    </row>
    <row r="84" spans="1:14" s="26" customFormat="1" hidden="1" x14ac:dyDescent="0.25">
      <c r="A84" s="110"/>
      <c r="B84" s="108" t="s">
        <v>181</v>
      </c>
      <c r="C84" s="137">
        <f t="shared" si="12"/>
        <v>0</v>
      </c>
      <c r="D84" s="143"/>
      <c r="E84" s="144"/>
      <c r="F84" s="144"/>
      <c r="G84" s="140"/>
      <c r="H84" s="141">
        <f t="shared" si="13"/>
        <v>0</v>
      </c>
      <c r="I84" s="144"/>
      <c r="J84" s="144"/>
      <c r="K84" s="144"/>
      <c r="L84" s="109"/>
      <c r="M84" s="146" t="e">
        <f t="shared" si="11"/>
        <v>#DIV/0!</v>
      </c>
      <c r="N84" s="86"/>
    </row>
    <row r="85" spans="1:14" s="26" customFormat="1" x14ac:dyDescent="0.25">
      <c r="A85" s="109"/>
      <c r="B85" s="108" t="s">
        <v>184</v>
      </c>
      <c r="C85" s="137">
        <f t="shared" si="12"/>
        <v>7573.1</v>
      </c>
      <c r="D85" s="143">
        <v>0</v>
      </c>
      <c r="E85" s="144">
        <v>2574</v>
      </c>
      <c r="F85" s="144">
        <v>4999.1000000000004</v>
      </c>
      <c r="G85" s="140">
        <v>0</v>
      </c>
      <c r="H85" s="141">
        <f t="shared" si="13"/>
        <v>7559.5</v>
      </c>
      <c r="I85" s="144">
        <v>0</v>
      </c>
      <c r="J85" s="144">
        <v>2573.6</v>
      </c>
      <c r="K85" s="144">
        <v>4985.8999999999996</v>
      </c>
      <c r="L85" s="109">
        <v>0</v>
      </c>
      <c r="M85" s="146">
        <f t="shared" si="11"/>
        <v>0.99820417002284401</v>
      </c>
      <c r="N85" s="86"/>
    </row>
    <row r="86" spans="1:14" s="26" customFormat="1" ht="27.6" hidden="1" x14ac:dyDescent="0.25">
      <c r="A86" s="109"/>
      <c r="B86" s="108" t="s">
        <v>190</v>
      </c>
      <c r="C86" s="137">
        <f t="shared" si="12"/>
        <v>0</v>
      </c>
      <c r="D86" s="143"/>
      <c r="E86" s="144"/>
      <c r="F86" s="144"/>
      <c r="G86" s="140"/>
      <c r="H86" s="144">
        <f t="shared" si="13"/>
        <v>0</v>
      </c>
      <c r="I86" s="144"/>
      <c r="J86" s="144"/>
      <c r="K86" s="144"/>
      <c r="L86" s="109"/>
      <c r="M86" s="146" t="e">
        <f t="shared" si="11"/>
        <v>#DIV/0!</v>
      </c>
      <c r="N86" s="86"/>
    </row>
    <row r="87" spans="1:14" s="26" customFormat="1" hidden="1" x14ac:dyDescent="0.25">
      <c r="A87" s="109"/>
      <c r="B87" s="108" t="s">
        <v>185</v>
      </c>
      <c r="C87" s="137">
        <f t="shared" si="12"/>
        <v>0</v>
      </c>
      <c r="D87" s="143"/>
      <c r="E87" s="144"/>
      <c r="F87" s="144"/>
      <c r="G87" s="140"/>
      <c r="H87" s="144">
        <f t="shared" si="13"/>
        <v>0</v>
      </c>
      <c r="I87" s="144"/>
      <c r="J87" s="144"/>
      <c r="K87" s="144"/>
      <c r="L87" s="109"/>
      <c r="M87" s="146" t="e">
        <f t="shared" si="11"/>
        <v>#DIV/0!</v>
      </c>
      <c r="N87" s="86"/>
    </row>
    <row r="88" spans="1:14" s="26" customFormat="1" hidden="1" x14ac:dyDescent="0.25">
      <c r="A88" s="109"/>
      <c r="B88" s="108" t="s">
        <v>146</v>
      </c>
      <c r="C88" s="137">
        <f t="shared" si="12"/>
        <v>0</v>
      </c>
      <c r="D88" s="143"/>
      <c r="E88" s="144"/>
      <c r="F88" s="144"/>
      <c r="G88" s="140"/>
      <c r="H88" s="144">
        <f t="shared" si="13"/>
        <v>0</v>
      </c>
      <c r="I88" s="144"/>
      <c r="J88" s="144"/>
      <c r="K88" s="144"/>
      <c r="L88" s="109"/>
      <c r="M88" s="146" t="e">
        <f t="shared" si="11"/>
        <v>#DIV/0!</v>
      </c>
      <c r="N88" s="86"/>
    </row>
    <row r="89" spans="1:14" s="26" customFormat="1" hidden="1" x14ac:dyDescent="0.25">
      <c r="A89" s="109"/>
      <c r="B89" s="108" t="s">
        <v>186</v>
      </c>
      <c r="C89" s="137">
        <f t="shared" si="12"/>
        <v>0</v>
      </c>
      <c r="D89" s="143"/>
      <c r="E89" s="144"/>
      <c r="F89" s="144"/>
      <c r="G89" s="140"/>
      <c r="H89" s="144">
        <f t="shared" si="13"/>
        <v>0</v>
      </c>
      <c r="I89" s="144"/>
      <c r="J89" s="144"/>
      <c r="K89" s="144"/>
      <c r="L89" s="109"/>
      <c r="M89" s="146" t="e">
        <f t="shared" si="11"/>
        <v>#DIV/0!</v>
      </c>
      <c r="N89" s="86"/>
    </row>
    <row r="90" spans="1:14" s="26" customFormat="1" hidden="1" x14ac:dyDescent="0.25">
      <c r="A90" s="109"/>
      <c r="B90" s="108" t="s">
        <v>187</v>
      </c>
      <c r="C90" s="137">
        <f t="shared" si="12"/>
        <v>0</v>
      </c>
      <c r="D90" s="143"/>
      <c r="E90" s="144"/>
      <c r="F90" s="144"/>
      <c r="G90" s="140"/>
      <c r="H90" s="144">
        <f t="shared" si="13"/>
        <v>0</v>
      </c>
      <c r="I90" s="144"/>
      <c r="J90" s="144"/>
      <c r="K90" s="144"/>
      <c r="L90" s="109"/>
      <c r="M90" s="146" t="e">
        <f t="shared" si="11"/>
        <v>#DIV/0!</v>
      </c>
      <c r="N90" s="86"/>
    </row>
    <row r="91" spans="1:14" s="26" customFormat="1" hidden="1" x14ac:dyDescent="0.25">
      <c r="A91" s="109"/>
      <c r="B91" s="108" t="s">
        <v>188</v>
      </c>
      <c r="C91" s="137">
        <f t="shared" si="12"/>
        <v>0</v>
      </c>
      <c r="D91" s="143"/>
      <c r="E91" s="144"/>
      <c r="F91" s="144"/>
      <c r="G91" s="140"/>
      <c r="H91" s="144">
        <f t="shared" si="13"/>
        <v>0</v>
      </c>
      <c r="I91" s="144"/>
      <c r="J91" s="144"/>
      <c r="K91" s="144"/>
      <c r="L91" s="109"/>
      <c r="M91" s="146" t="e">
        <f t="shared" si="11"/>
        <v>#DIV/0!</v>
      </c>
      <c r="N91" s="86"/>
    </row>
    <row r="92" spans="1:14" s="26" customFormat="1" hidden="1" x14ac:dyDescent="0.25">
      <c r="A92" s="109"/>
      <c r="B92" s="108" t="s">
        <v>145</v>
      </c>
      <c r="C92" s="137">
        <f t="shared" si="12"/>
        <v>0</v>
      </c>
      <c r="D92" s="143"/>
      <c r="E92" s="144"/>
      <c r="F92" s="144"/>
      <c r="G92" s="140"/>
      <c r="H92" s="144">
        <f t="shared" si="13"/>
        <v>0</v>
      </c>
      <c r="I92" s="144"/>
      <c r="J92" s="144"/>
      <c r="K92" s="144"/>
      <c r="L92" s="109"/>
      <c r="M92" s="146" t="e">
        <f t="shared" si="11"/>
        <v>#DIV/0!</v>
      </c>
      <c r="N92" s="86"/>
    </row>
    <row r="93" spans="1:14" s="26" customFormat="1" hidden="1" x14ac:dyDescent="0.25">
      <c r="A93" s="109"/>
      <c r="B93" s="108" t="s">
        <v>189</v>
      </c>
      <c r="C93" s="137">
        <f t="shared" si="12"/>
        <v>0</v>
      </c>
      <c r="D93" s="143"/>
      <c r="E93" s="144"/>
      <c r="F93" s="144"/>
      <c r="G93" s="140"/>
      <c r="H93" s="144">
        <f t="shared" si="13"/>
        <v>0</v>
      </c>
      <c r="I93" s="144"/>
      <c r="J93" s="144"/>
      <c r="K93" s="144"/>
      <c r="L93" s="109"/>
      <c r="M93" s="146" t="e">
        <f t="shared" si="11"/>
        <v>#DIV/0!</v>
      </c>
      <c r="N93" s="86"/>
    </row>
    <row r="94" spans="1:14" s="26" customFormat="1" ht="18.600000000000001" customHeight="1" x14ac:dyDescent="0.25">
      <c r="A94" s="109"/>
      <c r="B94" s="104" t="s">
        <v>280</v>
      </c>
      <c r="C94" s="137">
        <f t="shared" si="12"/>
        <v>935.3</v>
      </c>
      <c r="D94" s="143">
        <v>0</v>
      </c>
      <c r="E94" s="144">
        <v>0</v>
      </c>
      <c r="F94" s="144">
        <v>935.3</v>
      </c>
      <c r="G94" s="140">
        <v>0</v>
      </c>
      <c r="H94" s="141">
        <f t="shared" si="13"/>
        <v>718.8</v>
      </c>
      <c r="I94" s="144">
        <v>0</v>
      </c>
      <c r="J94" s="144">
        <v>0</v>
      </c>
      <c r="K94" s="144">
        <v>718.8</v>
      </c>
      <c r="L94" s="109">
        <v>0</v>
      </c>
      <c r="M94" s="146">
        <v>1</v>
      </c>
      <c r="N94" s="86"/>
    </row>
    <row r="95" spans="1:14" s="26" customFormat="1" ht="19.95" customHeight="1" x14ac:dyDescent="0.25">
      <c r="A95" s="109"/>
      <c r="B95" s="104" t="s">
        <v>281</v>
      </c>
      <c r="C95" s="137">
        <f t="shared" si="12"/>
        <v>2396.3999999999996</v>
      </c>
      <c r="D95" s="143">
        <v>0</v>
      </c>
      <c r="E95" s="144">
        <v>218.2</v>
      </c>
      <c r="F95" s="144">
        <v>2178.1999999999998</v>
      </c>
      <c r="G95" s="140">
        <v>0</v>
      </c>
      <c r="H95" s="141">
        <f t="shared" si="13"/>
        <v>2331.1999999999998</v>
      </c>
      <c r="I95" s="144">
        <v>0</v>
      </c>
      <c r="J95" s="144">
        <v>218.2</v>
      </c>
      <c r="K95" s="144">
        <v>2113</v>
      </c>
      <c r="L95" s="109">
        <v>0</v>
      </c>
      <c r="M95" s="146">
        <f t="shared" si="11"/>
        <v>0.97279252211650813</v>
      </c>
      <c r="N95" s="86"/>
    </row>
    <row r="96" spans="1:14" ht="33.6" customHeight="1" x14ac:dyDescent="0.25">
      <c r="A96" s="99" t="s">
        <v>13</v>
      </c>
      <c r="B96" s="105" t="s">
        <v>326</v>
      </c>
      <c r="C96" s="151">
        <f>D96+E96+F96+G96</f>
        <v>508188.60000000003</v>
      </c>
      <c r="D96" s="147">
        <f>SUM(D98:D102)</f>
        <v>516.5</v>
      </c>
      <c r="E96" s="147">
        <f t="shared" ref="E96:G96" si="14">SUM(E98:E102)</f>
        <v>497915.7</v>
      </c>
      <c r="F96" s="147">
        <f t="shared" si="14"/>
        <v>9756.4000000000015</v>
      </c>
      <c r="G96" s="158">
        <f t="shared" si="14"/>
        <v>0</v>
      </c>
      <c r="H96" s="155">
        <f>I96+J96+K96+L96</f>
        <v>448175.50000000006</v>
      </c>
      <c r="I96" s="147">
        <f>SUM(I98:I102)</f>
        <v>516.4</v>
      </c>
      <c r="J96" s="147">
        <f>SUM(J98:J102)</f>
        <v>439691.50000000006</v>
      </c>
      <c r="K96" s="147">
        <f>SUM(K98:K102)</f>
        <v>7967.5999999999995</v>
      </c>
      <c r="L96" s="147">
        <f>SUM(L98:L102)</f>
        <v>0</v>
      </c>
      <c r="M96" s="156">
        <f t="shared" si="11"/>
        <v>0.88190781926237627</v>
      </c>
      <c r="N96" s="115"/>
    </row>
    <row r="97" spans="1:15" s="26" customFormat="1" x14ac:dyDescent="0.25">
      <c r="A97" s="58"/>
      <c r="B97" s="104" t="s">
        <v>7</v>
      </c>
      <c r="C97" s="165"/>
      <c r="D97" s="166"/>
      <c r="E97" s="159"/>
      <c r="F97" s="159"/>
      <c r="G97" s="160"/>
      <c r="H97" s="155"/>
      <c r="I97" s="159"/>
      <c r="J97" s="159"/>
      <c r="K97" s="159"/>
      <c r="L97" s="111"/>
      <c r="M97" s="167"/>
      <c r="N97" s="49"/>
    </row>
    <row r="98" spans="1:15" s="26" customFormat="1" ht="19.2" customHeight="1" x14ac:dyDescent="0.25">
      <c r="A98" s="38"/>
      <c r="B98" s="104" t="s">
        <v>348</v>
      </c>
      <c r="C98" s="137">
        <f>SUM(D98:G98)</f>
        <v>6421</v>
      </c>
      <c r="D98" s="143">
        <v>0</v>
      </c>
      <c r="E98" s="143">
        <v>3613.5</v>
      </c>
      <c r="F98" s="143">
        <v>2807.5</v>
      </c>
      <c r="G98" s="145">
        <v>0</v>
      </c>
      <c r="H98" s="141">
        <f t="shared" ref="H98" si="15">I98+J98+K98+L98</f>
        <v>4931</v>
      </c>
      <c r="I98" s="143">
        <v>0</v>
      </c>
      <c r="J98" s="143">
        <v>2138.4</v>
      </c>
      <c r="K98" s="143">
        <v>2792.6</v>
      </c>
      <c r="L98" s="109">
        <v>0</v>
      </c>
      <c r="M98" s="146">
        <f t="shared" si="11"/>
        <v>0.7679489176140788</v>
      </c>
      <c r="N98" s="49"/>
    </row>
    <row r="99" spans="1:15" s="26" customFormat="1" ht="38.4" customHeight="1" x14ac:dyDescent="0.25">
      <c r="A99" s="109"/>
      <c r="B99" s="108" t="s">
        <v>349</v>
      </c>
      <c r="C99" s="137">
        <f t="shared" ref="C99:C103" si="16">SUM(D99:G99)</f>
        <v>499499.5</v>
      </c>
      <c r="D99" s="143">
        <v>0</v>
      </c>
      <c r="E99" s="144">
        <v>492573.3</v>
      </c>
      <c r="F99" s="144">
        <v>6926.2</v>
      </c>
      <c r="G99" s="145">
        <v>0</v>
      </c>
      <c r="H99" s="168">
        <f t="shared" ref="H99:H103" si="17">SUM(I99:L99)</f>
        <v>440976.5</v>
      </c>
      <c r="I99" s="144">
        <v>0</v>
      </c>
      <c r="J99" s="144">
        <v>435824.2</v>
      </c>
      <c r="K99" s="144">
        <v>5152.3</v>
      </c>
      <c r="L99" s="109">
        <v>0</v>
      </c>
      <c r="M99" s="146">
        <f t="shared" si="11"/>
        <v>0.88283671955627585</v>
      </c>
      <c r="N99" s="111"/>
    </row>
    <row r="100" spans="1:15" ht="32.4" customHeight="1" x14ac:dyDescent="0.25">
      <c r="A100" s="38"/>
      <c r="B100" s="104" t="s">
        <v>350</v>
      </c>
      <c r="C100" s="137">
        <f t="shared" si="16"/>
        <v>0</v>
      </c>
      <c r="D100" s="143">
        <v>0</v>
      </c>
      <c r="E100" s="143">
        <v>0</v>
      </c>
      <c r="F100" s="143">
        <v>0</v>
      </c>
      <c r="G100" s="161">
        <v>0</v>
      </c>
      <c r="H100" s="168">
        <f t="shared" si="17"/>
        <v>0</v>
      </c>
      <c r="I100" s="143">
        <v>0</v>
      </c>
      <c r="J100" s="143">
        <v>0</v>
      </c>
      <c r="K100" s="143">
        <v>0</v>
      </c>
      <c r="L100" s="107">
        <v>0</v>
      </c>
      <c r="M100" s="146">
        <v>0</v>
      </c>
      <c r="N100" s="59"/>
    </row>
    <row r="101" spans="1:15" ht="29.4" customHeight="1" x14ac:dyDescent="0.25">
      <c r="A101" s="38"/>
      <c r="B101" s="104" t="s">
        <v>351</v>
      </c>
      <c r="C101" s="137">
        <f t="shared" si="16"/>
        <v>0</v>
      </c>
      <c r="D101" s="143">
        <v>0</v>
      </c>
      <c r="E101" s="143">
        <v>0</v>
      </c>
      <c r="F101" s="143">
        <v>0</v>
      </c>
      <c r="G101" s="161">
        <v>0</v>
      </c>
      <c r="H101" s="168">
        <f t="shared" si="17"/>
        <v>0</v>
      </c>
      <c r="I101" s="143">
        <v>0</v>
      </c>
      <c r="J101" s="143">
        <v>0</v>
      </c>
      <c r="K101" s="143">
        <v>0</v>
      </c>
      <c r="L101" s="107">
        <v>0</v>
      </c>
      <c r="M101" s="146">
        <v>0</v>
      </c>
      <c r="N101" s="59"/>
    </row>
    <row r="102" spans="1:15" ht="25.2" customHeight="1" x14ac:dyDescent="0.25">
      <c r="A102" s="38"/>
      <c r="B102" s="112" t="s">
        <v>291</v>
      </c>
      <c r="C102" s="137">
        <f>SUM(D102:G102)</f>
        <v>2268.1</v>
      </c>
      <c r="D102" s="143">
        <v>516.5</v>
      </c>
      <c r="E102" s="143">
        <f t="shared" ref="E102:G102" si="18">SUM(E106:E109)</f>
        <v>1728.9</v>
      </c>
      <c r="F102" s="143">
        <f t="shared" si="18"/>
        <v>22.7</v>
      </c>
      <c r="G102" s="162">
        <f t="shared" si="18"/>
        <v>0</v>
      </c>
      <c r="H102" s="168">
        <f>SUM(I102:L102)</f>
        <v>2268</v>
      </c>
      <c r="I102" s="143">
        <f>SUM(I106:I107)</f>
        <v>516.4</v>
      </c>
      <c r="J102" s="143">
        <f t="shared" ref="J102:K102" si="19">SUM(J106:J107)</f>
        <v>1728.9</v>
      </c>
      <c r="K102" s="143">
        <f t="shared" si="19"/>
        <v>22.7</v>
      </c>
      <c r="L102" s="143">
        <f t="shared" ref="L102" si="20">SUM(L106:L109)</f>
        <v>0</v>
      </c>
      <c r="M102" s="146">
        <f t="shared" si="11"/>
        <v>0.99995591023323493</v>
      </c>
      <c r="N102" s="59"/>
    </row>
    <row r="103" spans="1:15" ht="5.4" hidden="1" customHeight="1" x14ac:dyDescent="0.25">
      <c r="A103" s="38" t="s">
        <v>78</v>
      </c>
      <c r="B103" s="104" t="s">
        <v>352</v>
      </c>
      <c r="C103" s="137">
        <f t="shared" si="16"/>
        <v>5298.5</v>
      </c>
      <c r="D103" s="143">
        <v>0</v>
      </c>
      <c r="E103" s="144">
        <v>4081.4</v>
      </c>
      <c r="F103" s="144">
        <v>1217.0999999999999</v>
      </c>
      <c r="G103" s="161">
        <v>0</v>
      </c>
      <c r="H103" s="168">
        <f t="shared" si="17"/>
        <v>299.91000000000003</v>
      </c>
      <c r="I103" s="144">
        <v>0</v>
      </c>
      <c r="J103" s="144">
        <v>296.91000000000003</v>
      </c>
      <c r="K103" s="144">
        <v>3</v>
      </c>
      <c r="L103" s="107">
        <v>0</v>
      </c>
      <c r="M103" s="146">
        <f t="shared" si="11"/>
        <v>5.6602812116636786E-2</v>
      </c>
      <c r="N103" s="59"/>
    </row>
    <row r="104" spans="1:15" ht="1.95" hidden="1" customHeight="1" x14ac:dyDescent="0.25">
      <c r="A104" s="38" t="s">
        <v>47</v>
      </c>
      <c r="B104" s="104" t="s">
        <v>92</v>
      </c>
      <c r="C104" s="137">
        <f>SUM(D104:G104)</f>
        <v>1824</v>
      </c>
      <c r="D104" s="143">
        <v>1008</v>
      </c>
      <c r="E104" s="144">
        <v>516</v>
      </c>
      <c r="F104" s="144">
        <v>300</v>
      </c>
      <c r="G104" s="161">
        <v>0</v>
      </c>
      <c r="H104" s="168">
        <f>SUM(I104:L104)</f>
        <v>1748.0600000000002</v>
      </c>
      <c r="I104" s="144">
        <v>1008</v>
      </c>
      <c r="J104" s="144">
        <v>465.88</v>
      </c>
      <c r="K104" s="144">
        <v>274.18</v>
      </c>
      <c r="L104" s="107">
        <v>0</v>
      </c>
      <c r="M104" s="146">
        <f t="shared" si="11"/>
        <v>0.95836622807017557</v>
      </c>
      <c r="N104" s="59"/>
    </row>
    <row r="105" spans="1:15" ht="33" hidden="1" customHeight="1" x14ac:dyDescent="0.25">
      <c r="A105" s="59"/>
      <c r="B105" s="113" t="s">
        <v>292</v>
      </c>
      <c r="C105" s="137">
        <f>SUM(D105:G105)</f>
        <v>0</v>
      </c>
      <c r="D105" s="163"/>
      <c r="E105" s="163"/>
      <c r="F105" s="163"/>
      <c r="G105" s="164"/>
      <c r="H105" s="168">
        <f>SUM(I105:L105)</f>
        <v>0</v>
      </c>
      <c r="I105" s="163"/>
      <c r="J105" s="163"/>
      <c r="K105" s="163"/>
      <c r="L105" s="163"/>
      <c r="M105" s="146" t="e">
        <f t="shared" si="11"/>
        <v>#DIV/0!</v>
      </c>
      <c r="N105" s="59"/>
    </row>
    <row r="106" spans="1:15" ht="29.4" customHeight="1" x14ac:dyDescent="0.3">
      <c r="A106" s="59"/>
      <c r="B106" s="114" t="s">
        <v>294</v>
      </c>
      <c r="C106" s="137">
        <f>SUM(D106:G106)</f>
        <v>0</v>
      </c>
      <c r="D106" s="161">
        <v>0</v>
      </c>
      <c r="E106" s="161">
        <v>0</v>
      </c>
      <c r="F106" s="161">
        <v>0</v>
      </c>
      <c r="G106" s="161">
        <v>0</v>
      </c>
      <c r="H106" s="169">
        <f>SUM(I106:L106)</f>
        <v>0</v>
      </c>
      <c r="I106" s="161">
        <v>0</v>
      </c>
      <c r="J106" s="161">
        <v>0</v>
      </c>
      <c r="K106" s="161">
        <v>0</v>
      </c>
      <c r="L106" s="161">
        <v>0</v>
      </c>
      <c r="M106" s="146">
        <v>0</v>
      </c>
      <c r="N106" s="59"/>
    </row>
    <row r="107" spans="1:15" ht="22.2" customHeight="1" x14ac:dyDescent="0.3">
      <c r="A107" s="59"/>
      <c r="B107" s="114" t="s">
        <v>295</v>
      </c>
      <c r="C107" s="137">
        <f t="shared" ref="C107:C109" si="21">SUM(D107:G107)</f>
        <v>2655.8</v>
      </c>
      <c r="D107" s="161">
        <v>904.2</v>
      </c>
      <c r="E107" s="161">
        <v>1728.9</v>
      </c>
      <c r="F107" s="161">
        <v>22.7</v>
      </c>
      <c r="G107" s="161">
        <v>0</v>
      </c>
      <c r="H107" s="169">
        <f t="shared" ref="H107:H109" si="22">SUM(I107:L107)</f>
        <v>2268</v>
      </c>
      <c r="I107" s="161">
        <v>516.4</v>
      </c>
      <c r="J107" s="161">
        <v>1728.9</v>
      </c>
      <c r="K107" s="161">
        <v>22.7</v>
      </c>
      <c r="L107" s="161">
        <v>0</v>
      </c>
      <c r="M107" s="146">
        <f t="shared" si="11"/>
        <v>0.85397996837111223</v>
      </c>
      <c r="N107" s="59"/>
    </row>
    <row r="108" spans="1:15" ht="33" hidden="1" customHeight="1" x14ac:dyDescent="0.3">
      <c r="A108" s="59"/>
      <c r="B108" s="89" t="s">
        <v>296</v>
      </c>
      <c r="C108" s="66">
        <f t="shared" si="21"/>
        <v>0</v>
      </c>
      <c r="D108" s="68">
        <v>0</v>
      </c>
      <c r="E108" s="68">
        <v>0</v>
      </c>
      <c r="F108" s="68">
        <v>0</v>
      </c>
      <c r="G108" s="68">
        <v>0</v>
      </c>
      <c r="H108" s="69">
        <f t="shared" si="22"/>
        <v>0</v>
      </c>
      <c r="I108" s="68">
        <v>0</v>
      </c>
      <c r="J108" s="68">
        <v>0</v>
      </c>
      <c r="K108" s="68">
        <v>0</v>
      </c>
      <c r="L108" s="68">
        <v>0</v>
      </c>
      <c r="M108" s="37">
        <v>1</v>
      </c>
      <c r="N108" s="59"/>
    </row>
    <row r="109" spans="1:15" ht="45" hidden="1" customHeight="1" x14ac:dyDescent="0.3">
      <c r="A109" s="59"/>
      <c r="B109" s="89" t="s">
        <v>297</v>
      </c>
      <c r="C109" s="66">
        <f t="shared" si="21"/>
        <v>0</v>
      </c>
      <c r="D109" s="68">
        <v>0</v>
      </c>
      <c r="E109" s="68">
        <v>0</v>
      </c>
      <c r="F109" s="68">
        <v>0</v>
      </c>
      <c r="G109" s="68">
        <v>0</v>
      </c>
      <c r="H109" s="69">
        <f t="shared" si="22"/>
        <v>0</v>
      </c>
      <c r="I109" s="68">
        <v>0</v>
      </c>
      <c r="J109" s="68">
        <v>0</v>
      </c>
      <c r="K109" s="68">
        <v>0</v>
      </c>
      <c r="L109" s="68">
        <v>0</v>
      </c>
      <c r="M109" s="37">
        <v>1</v>
      </c>
      <c r="N109" s="59"/>
    </row>
    <row r="110" spans="1:15" ht="40.200000000000003" customHeight="1" x14ac:dyDescent="0.25">
      <c r="A110" s="120" t="s">
        <v>15</v>
      </c>
      <c r="B110" s="130" t="s">
        <v>327</v>
      </c>
      <c r="C110" s="151">
        <f>C112+C121+C125+C126</f>
        <v>466902.8</v>
      </c>
      <c r="D110" s="170">
        <f>SUM(D112:D126)</f>
        <v>0</v>
      </c>
      <c r="E110" s="170">
        <f t="shared" ref="E110" si="23">SUM(E112:E126)</f>
        <v>342640.30000000005</v>
      </c>
      <c r="F110" s="170">
        <f>SUM(F112:F126)</f>
        <v>110095</v>
      </c>
      <c r="G110" s="170">
        <f>SUM(G112:G126)</f>
        <v>14167.5</v>
      </c>
      <c r="H110" s="155">
        <f>H112+H121+H125+H126</f>
        <v>444231</v>
      </c>
      <c r="I110" s="170">
        <f>SUM(I112:I126)</f>
        <v>0</v>
      </c>
      <c r="J110" s="170">
        <f>SUM(J112:J126)</f>
        <v>338219.9</v>
      </c>
      <c r="K110" s="170">
        <f>SUM(K112:K126)</f>
        <v>91843.599999999991</v>
      </c>
      <c r="L110" s="170">
        <f>SUM(L112:L126)</f>
        <v>14167.5</v>
      </c>
      <c r="M110" s="156">
        <f>H110/C110</f>
        <v>0.95144214170486874</v>
      </c>
      <c r="N110" s="49"/>
      <c r="O110" s="26"/>
    </row>
    <row r="111" spans="1:15" x14ac:dyDescent="0.25">
      <c r="A111" s="36"/>
      <c r="B111" s="113" t="s">
        <v>357</v>
      </c>
      <c r="C111" s="137"/>
      <c r="D111" s="138"/>
      <c r="E111" s="148"/>
      <c r="F111" s="148"/>
      <c r="G111" s="161"/>
      <c r="H111" s="141"/>
      <c r="I111" s="148"/>
      <c r="J111" s="148"/>
      <c r="K111" s="148"/>
      <c r="L111" s="107"/>
      <c r="M111" s="181"/>
      <c r="N111" s="59"/>
    </row>
    <row r="112" spans="1:15" ht="31.2" customHeight="1" x14ac:dyDescent="0.25">
      <c r="A112" s="38"/>
      <c r="B112" s="104" t="s">
        <v>353</v>
      </c>
      <c r="C112" s="137">
        <f>SUM(D112:G112)</f>
        <v>0</v>
      </c>
      <c r="D112" s="143">
        <v>0</v>
      </c>
      <c r="E112" s="143">
        <v>0</v>
      </c>
      <c r="F112" s="143">
        <v>0</v>
      </c>
      <c r="G112" s="161">
        <v>0</v>
      </c>
      <c r="H112" s="168">
        <f>SUM(I112:L112)</f>
        <v>0</v>
      </c>
      <c r="I112" s="143">
        <v>0</v>
      </c>
      <c r="J112" s="143">
        <v>0</v>
      </c>
      <c r="K112" s="143">
        <v>0</v>
      </c>
      <c r="L112" s="107">
        <v>0</v>
      </c>
      <c r="M112" s="181">
        <v>0</v>
      </c>
      <c r="N112" s="59"/>
    </row>
    <row r="113" spans="1:16" ht="29.25" hidden="1" customHeight="1" x14ac:dyDescent="0.25">
      <c r="A113" s="38"/>
      <c r="B113" s="39" t="s">
        <v>242</v>
      </c>
      <c r="C113" s="137">
        <f t="shared" ref="C113:C124" si="24">SUM(D113:G113)</f>
        <v>0</v>
      </c>
      <c r="D113" s="143"/>
      <c r="E113" s="143"/>
      <c r="F113" s="143"/>
      <c r="G113" s="161"/>
      <c r="H113" s="168">
        <f t="shared" ref="H113:H124" si="25">SUM(I113:L113)</f>
        <v>0</v>
      </c>
      <c r="I113" s="143"/>
      <c r="J113" s="143"/>
      <c r="K113" s="143"/>
      <c r="L113" s="107"/>
      <c r="M113" s="181" t="e">
        <f t="shared" ref="M113:M120" si="26">H113/C113</f>
        <v>#DIV/0!</v>
      </c>
      <c r="N113" s="59"/>
    </row>
    <row r="114" spans="1:16" hidden="1" x14ac:dyDescent="0.25">
      <c r="A114" s="38"/>
      <c r="B114" s="39" t="s">
        <v>245</v>
      </c>
      <c r="C114" s="137">
        <f t="shared" si="24"/>
        <v>0</v>
      </c>
      <c r="D114" s="143"/>
      <c r="E114" s="144"/>
      <c r="F114" s="144"/>
      <c r="G114" s="161"/>
      <c r="H114" s="168">
        <f t="shared" si="25"/>
        <v>0</v>
      </c>
      <c r="I114" s="144"/>
      <c r="J114" s="144"/>
      <c r="K114" s="144"/>
      <c r="L114" s="107"/>
      <c r="M114" s="181" t="e">
        <f t="shared" si="26"/>
        <v>#DIV/0!</v>
      </c>
      <c r="N114" s="59"/>
    </row>
    <row r="115" spans="1:16" hidden="1" x14ac:dyDescent="0.25">
      <c r="A115" s="38"/>
      <c r="B115" s="39" t="s">
        <v>243</v>
      </c>
      <c r="C115" s="137">
        <f t="shared" si="24"/>
        <v>0</v>
      </c>
      <c r="D115" s="143"/>
      <c r="E115" s="144"/>
      <c r="F115" s="144"/>
      <c r="G115" s="161"/>
      <c r="H115" s="168">
        <f t="shared" si="25"/>
        <v>0</v>
      </c>
      <c r="I115" s="144"/>
      <c r="J115" s="144"/>
      <c r="K115" s="144"/>
      <c r="L115" s="107"/>
      <c r="M115" s="181" t="e">
        <f t="shared" si="26"/>
        <v>#DIV/0!</v>
      </c>
      <c r="N115" s="59"/>
    </row>
    <row r="116" spans="1:16" hidden="1" x14ac:dyDescent="0.25">
      <c r="A116" s="38"/>
      <c r="B116" s="39" t="s">
        <v>244</v>
      </c>
      <c r="C116" s="137">
        <f t="shared" si="24"/>
        <v>0</v>
      </c>
      <c r="D116" s="143"/>
      <c r="E116" s="144"/>
      <c r="F116" s="144"/>
      <c r="G116" s="161"/>
      <c r="H116" s="168">
        <f t="shared" si="25"/>
        <v>0</v>
      </c>
      <c r="I116" s="144"/>
      <c r="J116" s="144"/>
      <c r="K116" s="144"/>
      <c r="L116" s="107"/>
      <c r="M116" s="181" t="e">
        <f t="shared" si="26"/>
        <v>#DIV/0!</v>
      </c>
      <c r="N116" s="59"/>
    </row>
    <row r="117" spans="1:16" ht="27.6" hidden="1" x14ac:dyDescent="0.25">
      <c r="A117" s="38"/>
      <c r="B117" s="39" t="s">
        <v>239</v>
      </c>
      <c r="C117" s="137">
        <f t="shared" si="24"/>
        <v>0</v>
      </c>
      <c r="D117" s="143"/>
      <c r="E117" s="144"/>
      <c r="F117" s="144"/>
      <c r="G117" s="161"/>
      <c r="H117" s="168">
        <f t="shared" si="25"/>
        <v>0</v>
      </c>
      <c r="I117" s="144"/>
      <c r="J117" s="144"/>
      <c r="K117" s="144"/>
      <c r="L117" s="107"/>
      <c r="M117" s="181" t="e">
        <f t="shared" si="26"/>
        <v>#DIV/0!</v>
      </c>
      <c r="N117" s="59"/>
    </row>
    <row r="118" spans="1:16" ht="46.5" hidden="1" customHeight="1" x14ac:dyDescent="0.25">
      <c r="A118" s="38"/>
      <c r="B118" s="39" t="s">
        <v>252</v>
      </c>
      <c r="C118" s="137">
        <f t="shared" si="24"/>
        <v>0</v>
      </c>
      <c r="D118" s="143"/>
      <c r="E118" s="144"/>
      <c r="F118" s="144"/>
      <c r="G118" s="161"/>
      <c r="H118" s="168">
        <f t="shared" si="25"/>
        <v>0</v>
      </c>
      <c r="I118" s="144"/>
      <c r="J118" s="144"/>
      <c r="K118" s="144"/>
      <c r="L118" s="107"/>
      <c r="M118" s="181" t="e">
        <f t="shared" si="26"/>
        <v>#DIV/0!</v>
      </c>
      <c r="N118" s="59"/>
    </row>
    <row r="119" spans="1:16" hidden="1" x14ac:dyDescent="0.25">
      <c r="A119" s="38"/>
      <c r="B119" s="39" t="s">
        <v>253</v>
      </c>
      <c r="C119" s="137">
        <f t="shared" si="24"/>
        <v>0</v>
      </c>
      <c r="D119" s="143"/>
      <c r="E119" s="144"/>
      <c r="F119" s="144"/>
      <c r="G119" s="161"/>
      <c r="H119" s="168">
        <f t="shared" si="25"/>
        <v>0</v>
      </c>
      <c r="I119" s="144"/>
      <c r="J119" s="144"/>
      <c r="K119" s="144"/>
      <c r="L119" s="107"/>
      <c r="M119" s="181" t="e">
        <f t="shared" si="26"/>
        <v>#DIV/0!</v>
      </c>
      <c r="N119" s="59"/>
    </row>
    <row r="120" spans="1:16" hidden="1" x14ac:dyDescent="0.25">
      <c r="A120" s="38"/>
      <c r="B120" s="39" t="s">
        <v>254</v>
      </c>
      <c r="C120" s="137">
        <f t="shared" si="24"/>
        <v>0</v>
      </c>
      <c r="D120" s="143"/>
      <c r="E120" s="144"/>
      <c r="F120" s="144"/>
      <c r="G120" s="161"/>
      <c r="H120" s="168">
        <f t="shared" si="25"/>
        <v>0</v>
      </c>
      <c r="I120" s="144"/>
      <c r="J120" s="144"/>
      <c r="K120" s="144"/>
      <c r="L120" s="107"/>
      <c r="M120" s="181" t="e">
        <f t="shared" si="26"/>
        <v>#DIV/0!</v>
      </c>
      <c r="N120" s="59"/>
    </row>
    <row r="121" spans="1:16" ht="33.6" customHeight="1" x14ac:dyDescent="0.25">
      <c r="A121" s="38"/>
      <c r="B121" s="104" t="s">
        <v>354</v>
      </c>
      <c r="C121" s="137">
        <f t="shared" si="24"/>
        <v>0</v>
      </c>
      <c r="D121" s="143">
        <v>0</v>
      </c>
      <c r="E121" s="144">
        <v>0</v>
      </c>
      <c r="F121" s="144">
        <v>0</v>
      </c>
      <c r="G121" s="161">
        <v>0</v>
      </c>
      <c r="H121" s="169">
        <f t="shared" si="25"/>
        <v>0</v>
      </c>
      <c r="I121" s="145">
        <v>0</v>
      </c>
      <c r="J121" s="145">
        <v>0</v>
      </c>
      <c r="K121" s="145">
        <v>0</v>
      </c>
      <c r="L121" s="161">
        <v>0</v>
      </c>
      <c r="M121" s="181">
        <v>0</v>
      </c>
      <c r="N121" s="59"/>
    </row>
    <row r="122" spans="1:16" hidden="1" x14ac:dyDescent="0.25">
      <c r="A122" s="38"/>
      <c r="B122" s="50" t="s">
        <v>34</v>
      </c>
      <c r="C122" s="137">
        <f t="shared" si="24"/>
        <v>0</v>
      </c>
      <c r="D122" s="143"/>
      <c r="E122" s="144"/>
      <c r="F122" s="144"/>
      <c r="G122" s="161"/>
      <c r="H122" s="168">
        <f t="shared" si="25"/>
        <v>0</v>
      </c>
      <c r="I122" s="144"/>
      <c r="J122" s="144"/>
      <c r="K122" s="144"/>
      <c r="L122" s="107"/>
      <c r="M122" s="146" t="e">
        <f t="shared" si="11"/>
        <v>#DIV/0!</v>
      </c>
      <c r="N122" s="59"/>
    </row>
    <row r="123" spans="1:16" hidden="1" x14ac:dyDescent="0.25">
      <c r="A123" s="38"/>
      <c r="B123" s="39" t="s">
        <v>240</v>
      </c>
      <c r="C123" s="137">
        <f t="shared" si="24"/>
        <v>0</v>
      </c>
      <c r="D123" s="143"/>
      <c r="E123" s="144"/>
      <c r="F123" s="144"/>
      <c r="G123" s="161"/>
      <c r="H123" s="168">
        <f t="shared" si="25"/>
        <v>0</v>
      </c>
      <c r="I123" s="144"/>
      <c r="J123" s="144"/>
      <c r="K123" s="144"/>
      <c r="L123" s="107"/>
      <c r="M123" s="146" t="e">
        <f t="shared" si="11"/>
        <v>#DIV/0!</v>
      </c>
      <c r="N123" s="59"/>
    </row>
    <row r="124" spans="1:16" ht="30" hidden="1" customHeight="1" x14ac:dyDescent="0.25">
      <c r="A124" s="38"/>
      <c r="B124" s="39" t="s">
        <v>241</v>
      </c>
      <c r="C124" s="137">
        <f t="shared" si="24"/>
        <v>0</v>
      </c>
      <c r="D124" s="143"/>
      <c r="E124" s="144"/>
      <c r="F124" s="144"/>
      <c r="G124" s="161"/>
      <c r="H124" s="168">
        <f t="shared" si="25"/>
        <v>0</v>
      </c>
      <c r="I124" s="144"/>
      <c r="J124" s="144"/>
      <c r="K124" s="144"/>
      <c r="L124" s="107"/>
      <c r="M124" s="146" t="e">
        <f t="shared" si="11"/>
        <v>#DIV/0!</v>
      </c>
      <c r="N124" s="59"/>
    </row>
    <row r="125" spans="1:16" ht="34.200000000000003" customHeight="1" x14ac:dyDescent="0.25">
      <c r="A125" s="38"/>
      <c r="B125" s="104" t="s">
        <v>355</v>
      </c>
      <c r="C125" s="137">
        <f>SUM(D125:G125)</f>
        <v>19960.599999999999</v>
      </c>
      <c r="D125" s="143">
        <v>0</v>
      </c>
      <c r="E125" s="144">
        <v>711.9</v>
      </c>
      <c r="F125" s="144">
        <v>5081.2</v>
      </c>
      <c r="G125" s="140">
        <v>14167.5</v>
      </c>
      <c r="H125" s="168">
        <f>SUM(I125:L125)</f>
        <v>19864.599999999999</v>
      </c>
      <c r="I125" s="144">
        <v>0</v>
      </c>
      <c r="J125" s="144">
        <v>711.9</v>
      </c>
      <c r="K125" s="144">
        <v>4985.2</v>
      </c>
      <c r="L125" s="140">
        <v>14167.5</v>
      </c>
      <c r="M125" s="181">
        <f>H125/C125</f>
        <v>0.99519052533490981</v>
      </c>
      <c r="N125" s="59"/>
    </row>
    <row r="126" spans="1:16" ht="19.95" customHeight="1" x14ac:dyDescent="0.25">
      <c r="A126" s="38"/>
      <c r="B126" s="116" t="s">
        <v>282</v>
      </c>
      <c r="C126" s="133">
        <f>SUM(D126:G126)</f>
        <v>446942.2</v>
      </c>
      <c r="D126" s="171">
        <f>SUM(D128:D130)</f>
        <v>0</v>
      </c>
      <c r="E126" s="157">
        <f>SUM(E128:E130)</f>
        <v>341928.4</v>
      </c>
      <c r="F126" s="157">
        <f>SUM(F128:F130)</f>
        <v>105013.8</v>
      </c>
      <c r="G126" s="172">
        <f>SUM(G128:G130)</f>
        <v>0</v>
      </c>
      <c r="H126" s="136">
        <f>SUM(I126:L126)</f>
        <v>424366.4</v>
      </c>
      <c r="I126" s="157">
        <f>SUM(I128:I130)</f>
        <v>0</v>
      </c>
      <c r="J126" s="157">
        <f t="shared" ref="J126:L126" si="27">SUM(J128:J130)</f>
        <v>337508</v>
      </c>
      <c r="K126" s="157">
        <f t="shared" si="27"/>
        <v>86858.4</v>
      </c>
      <c r="L126" s="157">
        <f t="shared" si="27"/>
        <v>0</v>
      </c>
      <c r="M126" s="146">
        <f t="shared" si="11"/>
        <v>0.94948832309860209</v>
      </c>
      <c r="N126" s="59"/>
    </row>
    <row r="127" spans="1:16" x14ac:dyDescent="0.25">
      <c r="A127" s="38"/>
      <c r="B127" s="117" t="s">
        <v>7</v>
      </c>
      <c r="C127" s="137"/>
      <c r="D127" s="143"/>
      <c r="E127" s="144"/>
      <c r="F127" s="144"/>
      <c r="G127" s="161"/>
      <c r="H127" s="168"/>
      <c r="I127" s="144"/>
      <c r="J127" s="144"/>
      <c r="K127" s="144"/>
      <c r="L127" s="107"/>
      <c r="M127" s="146"/>
      <c r="N127" s="59"/>
    </row>
    <row r="128" spans="1:16" ht="26.4" customHeight="1" x14ac:dyDescent="0.25">
      <c r="A128" s="38"/>
      <c r="B128" s="104" t="s">
        <v>302</v>
      </c>
      <c r="C128" s="137">
        <f t="shared" ref="C128:C129" si="28">SUM(D128:G128)</f>
        <v>404384.8</v>
      </c>
      <c r="D128" s="162">
        <v>0</v>
      </c>
      <c r="E128" s="145">
        <v>328689.3</v>
      </c>
      <c r="F128" s="145">
        <v>75695.5</v>
      </c>
      <c r="G128" s="161">
        <v>0</v>
      </c>
      <c r="H128" s="168">
        <f>SUM(I128:L128)</f>
        <v>382130.2</v>
      </c>
      <c r="I128" s="144">
        <v>0</v>
      </c>
      <c r="J128" s="144">
        <v>324269</v>
      </c>
      <c r="K128" s="144">
        <v>57861.2</v>
      </c>
      <c r="L128" s="148">
        <v>0</v>
      </c>
      <c r="M128" s="146">
        <f t="shared" si="11"/>
        <v>0.94496677422098951</v>
      </c>
      <c r="N128" s="49"/>
      <c r="O128" s="26"/>
      <c r="P128" s="26"/>
    </row>
    <row r="129" spans="1:15" ht="40.799999999999997" customHeight="1" x14ac:dyDescent="0.25">
      <c r="A129" s="38"/>
      <c r="B129" s="104" t="s">
        <v>308</v>
      </c>
      <c r="C129" s="137">
        <f t="shared" si="28"/>
        <v>40456</v>
      </c>
      <c r="D129" s="162">
        <v>0</v>
      </c>
      <c r="E129" s="145">
        <v>11137.7</v>
      </c>
      <c r="F129" s="145">
        <v>29318.3</v>
      </c>
      <c r="G129" s="161">
        <v>0</v>
      </c>
      <c r="H129" s="168">
        <f t="shared" ref="H129:H130" si="29">SUM(I129:L129)</f>
        <v>40134.800000000003</v>
      </c>
      <c r="I129" s="144">
        <v>0</v>
      </c>
      <c r="J129" s="144">
        <v>11137.6</v>
      </c>
      <c r="K129" s="144">
        <v>28997.200000000001</v>
      </c>
      <c r="L129" s="148">
        <v>0</v>
      </c>
      <c r="M129" s="146">
        <f t="shared" si="11"/>
        <v>0.99206051018390362</v>
      </c>
      <c r="N129" s="59"/>
    </row>
    <row r="130" spans="1:15" ht="21" customHeight="1" x14ac:dyDescent="0.25">
      <c r="A130" s="59"/>
      <c r="B130" s="104" t="s">
        <v>303</v>
      </c>
      <c r="C130" s="137">
        <f t="shared" ref="C130" si="30">SUM(D130:G130)</f>
        <v>2101.4</v>
      </c>
      <c r="D130" s="161">
        <v>0</v>
      </c>
      <c r="E130" s="161">
        <v>2101.4</v>
      </c>
      <c r="F130" s="161">
        <v>0</v>
      </c>
      <c r="G130" s="161">
        <v>0</v>
      </c>
      <c r="H130" s="168">
        <f t="shared" si="29"/>
        <v>2101.4</v>
      </c>
      <c r="I130" s="148">
        <v>0</v>
      </c>
      <c r="J130" s="148">
        <v>2101.4</v>
      </c>
      <c r="K130" s="148">
        <v>0</v>
      </c>
      <c r="L130" s="148">
        <v>0</v>
      </c>
      <c r="M130" s="146">
        <f t="shared" si="11"/>
        <v>1</v>
      </c>
      <c r="N130" s="59"/>
    </row>
    <row r="131" spans="1:15" ht="24" customHeight="1" x14ac:dyDescent="0.25">
      <c r="A131" s="99" t="s">
        <v>19</v>
      </c>
      <c r="B131" s="121" t="s">
        <v>328</v>
      </c>
      <c r="C131" s="151">
        <f>C133+C137+C140</f>
        <v>2125.5</v>
      </c>
      <c r="D131" s="147">
        <f>D133+D137+D140</f>
        <v>0</v>
      </c>
      <c r="E131" s="147">
        <f t="shared" ref="E131:G131" si="31">E133+E137+E140</f>
        <v>2104.1</v>
      </c>
      <c r="F131" s="147">
        <f t="shared" si="31"/>
        <v>21.4</v>
      </c>
      <c r="G131" s="147">
        <f t="shared" si="31"/>
        <v>0</v>
      </c>
      <c r="H131" s="155">
        <f>H133+H137+H140</f>
        <v>2125.4</v>
      </c>
      <c r="I131" s="147">
        <f t="shared" ref="I131:J131" si="32">I133+I137</f>
        <v>0</v>
      </c>
      <c r="J131" s="147">
        <f t="shared" si="32"/>
        <v>2104</v>
      </c>
      <c r="K131" s="147">
        <f>K133+K137</f>
        <v>21.4</v>
      </c>
      <c r="L131" s="147">
        <f>L133+L137</f>
        <v>0</v>
      </c>
      <c r="M131" s="233">
        <f t="shared" si="11"/>
        <v>0.99995295224653025</v>
      </c>
      <c r="N131" s="234"/>
      <c r="O131" s="73"/>
    </row>
    <row r="132" spans="1:15" x14ac:dyDescent="0.25">
      <c r="A132" s="107"/>
      <c r="B132" s="113" t="s">
        <v>34</v>
      </c>
      <c r="C132" s="137"/>
      <c r="D132" s="138"/>
      <c r="E132" s="148"/>
      <c r="F132" s="148"/>
      <c r="G132" s="161"/>
      <c r="H132" s="141"/>
      <c r="I132" s="148"/>
      <c r="J132" s="148"/>
      <c r="K132" s="148"/>
      <c r="L132" s="148"/>
      <c r="M132" s="146"/>
      <c r="N132" s="59"/>
      <c r="O132" s="73"/>
    </row>
    <row r="133" spans="1:15" s="26" customFormat="1" ht="21.75" customHeight="1" x14ac:dyDescent="0.25">
      <c r="A133" s="109"/>
      <c r="B133" s="104" t="s">
        <v>246</v>
      </c>
      <c r="C133" s="137">
        <f>SUM(D133:G133)</f>
        <v>0</v>
      </c>
      <c r="D133" s="143">
        <v>0</v>
      </c>
      <c r="E133" s="144">
        <v>0</v>
      </c>
      <c r="F133" s="144">
        <v>0</v>
      </c>
      <c r="G133" s="145">
        <v>0</v>
      </c>
      <c r="H133" s="141">
        <f>SUM(I133:L133)</f>
        <v>0</v>
      </c>
      <c r="I133" s="144">
        <v>0</v>
      </c>
      <c r="J133" s="144">
        <v>0</v>
      </c>
      <c r="K133" s="144">
        <v>0</v>
      </c>
      <c r="L133" s="144">
        <v>0</v>
      </c>
      <c r="M133" s="157">
        <v>1</v>
      </c>
      <c r="N133" s="49"/>
      <c r="O133" s="33"/>
    </row>
    <row r="134" spans="1:15" s="26" customFormat="1" ht="27.6" hidden="1" x14ac:dyDescent="0.25">
      <c r="A134" s="109"/>
      <c r="B134" s="104" t="s">
        <v>262</v>
      </c>
      <c r="C134" s="137">
        <f t="shared" ref="C134:C136" si="33">SUM(D134:G134)</f>
        <v>0</v>
      </c>
      <c r="D134" s="143"/>
      <c r="E134" s="144"/>
      <c r="F134" s="144"/>
      <c r="G134" s="145"/>
      <c r="H134" s="141">
        <f t="shared" ref="H134:H136" si="34">SUM(I134:L134)</f>
        <v>0</v>
      </c>
      <c r="I134" s="144"/>
      <c r="J134" s="144"/>
      <c r="K134" s="144"/>
      <c r="L134" s="109"/>
      <c r="M134" s="146" t="e">
        <f t="shared" si="11"/>
        <v>#DIV/0!</v>
      </c>
      <c r="N134" s="90"/>
      <c r="O134" s="33"/>
    </row>
    <row r="135" spans="1:15" s="26" customFormat="1" ht="33.75" hidden="1" customHeight="1" x14ac:dyDescent="0.25">
      <c r="A135" s="109"/>
      <c r="B135" s="104" t="s">
        <v>263</v>
      </c>
      <c r="C135" s="137">
        <f t="shared" si="33"/>
        <v>0</v>
      </c>
      <c r="D135" s="143"/>
      <c r="E135" s="144"/>
      <c r="F135" s="144"/>
      <c r="G135" s="145"/>
      <c r="H135" s="141">
        <f t="shared" si="34"/>
        <v>0</v>
      </c>
      <c r="I135" s="144"/>
      <c r="J135" s="144"/>
      <c r="K135" s="144"/>
      <c r="L135" s="109"/>
      <c r="M135" s="146" t="e">
        <f t="shared" si="11"/>
        <v>#DIV/0!</v>
      </c>
      <c r="N135" s="90"/>
      <c r="O135" s="33"/>
    </row>
    <row r="136" spans="1:15" s="26" customFormat="1" ht="6.6" hidden="1" customHeight="1" x14ac:dyDescent="0.25">
      <c r="A136" s="109"/>
      <c r="B136" s="104" t="s">
        <v>264</v>
      </c>
      <c r="C136" s="137">
        <f t="shared" si="33"/>
        <v>0</v>
      </c>
      <c r="D136" s="143"/>
      <c r="E136" s="144"/>
      <c r="F136" s="144"/>
      <c r="G136" s="145"/>
      <c r="H136" s="141">
        <f t="shared" si="34"/>
        <v>0</v>
      </c>
      <c r="I136" s="144"/>
      <c r="J136" s="144"/>
      <c r="K136" s="144"/>
      <c r="L136" s="109"/>
      <c r="M136" s="146" t="e">
        <f t="shared" si="11"/>
        <v>#DIV/0!</v>
      </c>
      <c r="N136" s="90"/>
      <c r="O136" s="33"/>
    </row>
    <row r="137" spans="1:15" s="26" customFormat="1" ht="21" customHeight="1" x14ac:dyDescent="0.3">
      <c r="A137" s="109"/>
      <c r="B137" s="104" t="s">
        <v>342</v>
      </c>
      <c r="C137" s="137">
        <f>SUM(D137:G137)</f>
        <v>2125.5</v>
      </c>
      <c r="D137" s="143">
        <v>0</v>
      </c>
      <c r="E137" s="144">
        <v>2104.1</v>
      </c>
      <c r="F137" s="144">
        <v>21.4</v>
      </c>
      <c r="G137" s="145">
        <v>0</v>
      </c>
      <c r="H137" s="141">
        <f>SUM(I137:L137)</f>
        <v>2125.4</v>
      </c>
      <c r="I137" s="144">
        <v>0</v>
      </c>
      <c r="J137" s="144">
        <v>2104</v>
      </c>
      <c r="K137" s="144">
        <v>21.4</v>
      </c>
      <c r="L137" s="145">
        <v>0</v>
      </c>
      <c r="M137" s="146">
        <f t="shared" si="11"/>
        <v>0.99995295224653025</v>
      </c>
      <c r="N137" s="91"/>
      <c r="O137" s="74"/>
    </row>
    <row r="138" spans="1:15" ht="0.6" hidden="1" customHeight="1" x14ac:dyDescent="0.25">
      <c r="A138" s="36" t="s">
        <v>247</v>
      </c>
      <c r="B138" s="41" t="s">
        <v>265</v>
      </c>
      <c r="C138" s="137">
        <f t="shared" ref="C138:C140" si="35">SUM(D138:G138)</f>
        <v>0</v>
      </c>
      <c r="D138" s="138"/>
      <c r="E138" s="148"/>
      <c r="F138" s="148"/>
      <c r="G138" s="161"/>
      <c r="H138" s="141">
        <f t="shared" ref="H138:H140" si="36">SUM(I138:L138)</f>
        <v>0</v>
      </c>
      <c r="I138" s="148"/>
      <c r="J138" s="148"/>
      <c r="K138" s="148"/>
      <c r="L138" s="161"/>
      <c r="M138" s="146" t="e">
        <f t="shared" si="11"/>
        <v>#DIV/0!</v>
      </c>
      <c r="N138" s="92"/>
      <c r="O138" s="32"/>
    </row>
    <row r="139" spans="1:15" ht="12.6" hidden="1" customHeight="1" x14ac:dyDescent="0.25">
      <c r="A139" s="36" t="s">
        <v>248</v>
      </c>
      <c r="B139" s="41" t="s">
        <v>266</v>
      </c>
      <c r="C139" s="137">
        <f t="shared" si="35"/>
        <v>0</v>
      </c>
      <c r="D139" s="138"/>
      <c r="E139" s="148"/>
      <c r="F139" s="148"/>
      <c r="G139" s="161"/>
      <c r="H139" s="141">
        <f t="shared" si="36"/>
        <v>0</v>
      </c>
      <c r="I139" s="148"/>
      <c r="J139" s="148"/>
      <c r="K139" s="148"/>
      <c r="L139" s="161"/>
      <c r="M139" s="146" t="e">
        <f t="shared" si="11"/>
        <v>#DIV/0!</v>
      </c>
      <c r="N139" s="92"/>
      <c r="O139" s="32"/>
    </row>
    <row r="140" spans="1:15" ht="34.200000000000003" customHeight="1" x14ac:dyDescent="0.25">
      <c r="A140" s="36"/>
      <c r="B140" s="113" t="s">
        <v>365</v>
      </c>
      <c r="C140" s="137">
        <f t="shared" si="35"/>
        <v>0</v>
      </c>
      <c r="D140" s="138">
        <v>0</v>
      </c>
      <c r="E140" s="148">
        <v>0</v>
      </c>
      <c r="F140" s="148">
        <v>0</v>
      </c>
      <c r="G140" s="161">
        <v>0</v>
      </c>
      <c r="H140" s="141">
        <f t="shared" si="36"/>
        <v>0</v>
      </c>
      <c r="I140" s="148">
        <v>0</v>
      </c>
      <c r="J140" s="148">
        <v>0</v>
      </c>
      <c r="K140" s="148">
        <v>0</v>
      </c>
      <c r="L140" s="161">
        <v>0</v>
      </c>
      <c r="M140" s="173">
        <v>0</v>
      </c>
      <c r="N140" s="92"/>
      <c r="O140" s="32"/>
    </row>
    <row r="141" spans="1:15" s="2" customFormat="1" ht="27.6" x14ac:dyDescent="0.25">
      <c r="A141" s="99" t="s">
        <v>23</v>
      </c>
      <c r="B141" s="121" t="s">
        <v>329</v>
      </c>
      <c r="C141" s="151">
        <f t="shared" ref="C141:I141" si="37">C143+C146</f>
        <v>17277.2</v>
      </c>
      <c r="D141" s="147">
        <f t="shared" si="37"/>
        <v>0</v>
      </c>
      <c r="E141" s="147">
        <f t="shared" si="37"/>
        <v>0</v>
      </c>
      <c r="F141" s="147">
        <f>F143+F146</f>
        <v>17277.2</v>
      </c>
      <c r="G141" s="158">
        <f t="shared" si="37"/>
        <v>0</v>
      </c>
      <c r="H141" s="155">
        <f t="shared" si="37"/>
        <v>16867.699999999997</v>
      </c>
      <c r="I141" s="147">
        <f t="shared" si="37"/>
        <v>0</v>
      </c>
      <c r="J141" s="147">
        <f t="shared" ref="J141" si="38">J143+J146</f>
        <v>0</v>
      </c>
      <c r="K141" s="147">
        <f>K143+K146</f>
        <v>16867.699999999997</v>
      </c>
      <c r="L141" s="158">
        <f>L143+L146</f>
        <v>0</v>
      </c>
      <c r="M141" s="156">
        <f>H141/C141</f>
        <v>0.97629824277081911</v>
      </c>
      <c r="N141" s="93"/>
      <c r="O141" s="79"/>
    </row>
    <row r="142" spans="1:15" x14ac:dyDescent="0.25">
      <c r="A142" s="98"/>
      <c r="B142" s="113" t="s">
        <v>7</v>
      </c>
      <c r="C142" s="67"/>
      <c r="D142" s="174"/>
      <c r="E142" s="175"/>
      <c r="F142" s="131"/>
      <c r="G142" s="71"/>
      <c r="H142" s="132"/>
      <c r="I142" s="131"/>
      <c r="J142" s="131"/>
      <c r="K142" s="131"/>
      <c r="L142" s="71"/>
      <c r="M142" s="37"/>
      <c r="N142" s="59"/>
    </row>
    <row r="143" spans="1:15" ht="34.799999999999997" customHeight="1" x14ac:dyDescent="0.25">
      <c r="A143" s="109"/>
      <c r="B143" s="104" t="s">
        <v>356</v>
      </c>
      <c r="C143" s="137">
        <f>SUM(D143:G143)</f>
        <v>0</v>
      </c>
      <c r="D143" s="143">
        <v>0</v>
      </c>
      <c r="E143" s="144">
        <v>0</v>
      </c>
      <c r="F143" s="144">
        <v>0</v>
      </c>
      <c r="G143" s="161">
        <v>0</v>
      </c>
      <c r="H143" s="141">
        <f>SUM(I143:L143)</f>
        <v>0</v>
      </c>
      <c r="I143" s="144">
        <v>0</v>
      </c>
      <c r="J143" s="144">
        <v>0</v>
      </c>
      <c r="K143" s="144">
        <v>0</v>
      </c>
      <c r="L143" s="161">
        <v>0</v>
      </c>
      <c r="M143" s="157">
        <v>1</v>
      </c>
      <c r="N143" s="59"/>
    </row>
    <row r="144" spans="1:15" ht="38.25" hidden="1" customHeight="1" x14ac:dyDescent="0.25">
      <c r="A144" s="38"/>
      <c r="B144" s="39" t="s">
        <v>267</v>
      </c>
      <c r="C144" s="66">
        <f t="shared" ref="C144:C152" si="39">SUM(D144:G144)</f>
        <v>0</v>
      </c>
      <c r="D144" s="143"/>
      <c r="E144" s="144"/>
      <c r="F144" s="40"/>
      <c r="G144" s="68"/>
      <c r="H144" s="63">
        <f t="shared" ref="H144:H152" si="40">SUM(I144:L144)</f>
        <v>0</v>
      </c>
      <c r="I144" s="40"/>
      <c r="J144" s="40"/>
      <c r="K144" s="40"/>
      <c r="L144" s="68"/>
      <c r="M144" s="37" t="e">
        <f t="shared" ref="M144:M224" si="41">H144/C144</f>
        <v>#DIV/0!</v>
      </c>
      <c r="N144" s="59"/>
    </row>
    <row r="145" spans="1:15" ht="0.6" hidden="1" customHeight="1" x14ac:dyDescent="0.25">
      <c r="A145" s="38"/>
      <c r="B145" s="39" t="s">
        <v>268</v>
      </c>
      <c r="C145" s="66">
        <f t="shared" si="39"/>
        <v>0</v>
      </c>
      <c r="D145" s="143"/>
      <c r="E145" s="144"/>
      <c r="F145" s="40"/>
      <c r="G145" s="68"/>
      <c r="H145" s="63">
        <f t="shared" si="40"/>
        <v>0</v>
      </c>
      <c r="I145" s="40"/>
      <c r="J145" s="40"/>
      <c r="K145" s="40"/>
      <c r="L145" s="68"/>
      <c r="M145" s="37" t="e">
        <f t="shared" si="41"/>
        <v>#DIV/0!</v>
      </c>
      <c r="N145" s="59"/>
    </row>
    <row r="146" spans="1:15" ht="19.2" customHeight="1" x14ac:dyDescent="0.25">
      <c r="A146" s="38"/>
      <c r="B146" s="112" t="s">
        <v>150</v>
      </c>
      <c r="C146" s="133">
        <f>SUM(D146:G146)</f>
        <v>17277.2</v>
      </c>
      <c r="D146" s="171">
        <f>SUM(D148:D152)</f>
        <v>0</v>
      </c>
      <c r="E146" s="171">
        <f t="shared" ref="E146:G146" si="42">SUM(E148:E152)</f>
        <v>0</v>
      </c>
      <c r="F146" s="171">
        <f t="shared" si="42"/>
        <v>17277.2</v>
      </c>
      <c r="G146" s="171">
        <f t="shared" si="42"/>
        <v>0</v>
      </c>
      <c r="H146" s="155">
        <f>SUM(I146:L146)</f>
        <v>16867.699999999997</v>
      </c>
      <c r="I146" s="157">
        <f>SUM(I148:I152)</f>
        <v>0</v>
      </c>
      <c r="J146" s="157">
        <f t="shared" ref="J146:L146" si="43">SUM(J148:J152)</f>
        <v>0</v>
      </c>
      <c r="K146" s="157">
        <f t="shared" si="43"/>
        <v>16867.699999999997</v>
      </c>
      <c r="L146" s="157">
        <f t="shared" si="43"/>
        <v>0</v>
      </c>
      <c r="M146" s="146">
        <f t="shared" si="41"/>
        <v>0.97629824277081911</v>
      </c>
      <c r="N146" s="49"/>
      <c r="O146" s="26"/>
    </row>
    <row r="147" spans="1:15" ht="18.600000000000001" customHeight="1" x14ac:dyDescent="0.25">
      <c r="A147" s="36"/>
      <c r="B147" s="108" t="s">
        <v>7</v>
      </c>
      <c r="C147" s="137"/>
      <c r="D147" s="174"/>
      <c r="E147" s="175"/>
      <c r="F147" s="175"/>
      <c r="G147" s="176"/>
      <c r="H147" s="141"/>
      <c r="I147" s="175"/>
      <c r="J147" s="175"/>
      <c r="K147" s="177"/>
      <c r="L147" s="176"/>
      <c r="M147" s="146"/>
      <c r="N147" s="59"/>
    </row>
    <row r="148" spans="1:15" ht="18" customHeight="1" x14ac:dyDescent="0.25">
      <c r="A148" s="36"/>
      <c r="B148" s="104" t="s">
        <v>334</v>
      </c>
      <c r="C148" s="137">
        <f>SUM(D148:G148)</f>
        <v>622.5</v>
      </c>
      <c r="D148" s="138">
        <v>0</v>
      </c>
      <c r="E148" s="148">
        <v>0</v>
      </c>
      <c r="F148" s="148">
        <v>622.5</v>
      </c>
      <c r="G148" s="161">
        <v>0</v>
      </c>
      <c r="H148" s="141">
        <f>SUM(I148:L148)</f>
        <v>312.39999999999998</v>
      </c>
      <c r="I148" s="148">
        <v>0</v>
      </c>
      <c r="J148" s="148">
        <v>0</v>
      </c>
      <c r="K148" s="107">
        <v>312.39999999999998</v>
      </c>
      <c r="L148" s="161">
        <v>0</v>
      </c>
      <c r="M148" s="146">
        <f>H148/C148</f>
        <v>0.50184738955823294</v>
      </c>
      <c r="N148" s="59"/>
    </row>
    <row r="149" spans="1:15" ht="25.8" customHeight="1" x14ac:dyDescent="0.25">
      <c r="A149" s="36"/>
      <c r="B149" s="104" t="s">
        <v>335</v>
      </c>
      <c r="C149" s="137">
        <f>SUM(D149:G149)</f>
        <v>22.7</v>
      </c>
      <c r="D149" s="138">
        <v>0</v>
      </c>
      <c r="E149" s="148">
        <v>0</v>
      </c>
      <c r="F149" s="148">
        <v>22.7</v>
      </c>
      <c r="G149" s="161">
        <v>0</v>
      </c>
      <c r="H149" s="141">
        <f>SUM(I149:L149)</f>
        <v>22.7</v>
      </c>
      <c r="I149" s="148">
        <v>0</v>
      </c>
      <c r="J149" s="148">
        <v>0</v>
      </c>
      <c r="K149" s="148">
        <v>22.7</v>
      </c>
      <c r="L149" s="161">
        <v>0</v>
      </c>
      <c r="M149" s="146">
        <f t="shared" ref="M149" si="44">H149/C149</f>
        <v>1</v>
      </c>
      <c r="N149" s="59"/>
    </row>
    <row r="150" spans="1:15" ht="21.6" customHeight="1" x14ac:dyDescent="0.25">
      <c r="A150" s="36"/>
      <c r="B150" s="104" t="s">
        <v>336</v>
      </c>
      <c r="C150" s="137">
        <f t="shared" si="39"/>
        <v>0</v>
      </c>
      <c r="D150" s="138">
        <v>0</v>
      </c>
      <c r="E150" s="148">
        <v>0</v>
      </c>
      <c r="F150" s="148">
        <v>0</v>
      </c>
      <c r="G150" s="161">
        <v>0</v>
      </c>
      <c r="H150" s="141">
        <f t="shared" si="40"/>
        <v>0</v>
      </c>
      <c r="I150" s="148">
        <v>0</v>
      </c>
      <c r="J150" s="148">
        <v>0</v>
      </c>
      <c r="K150" s="107">
        <v>0</v>
      </c>
      <c r="L150" s="161">
        <v>0</v>
      </c>
      <c r="M150" s="146">
        <v>0</v>
      </c>
      <c r="N150" s="59"/>
    </row>
    <row r="151" spans="1:15" ht="19.2" customHeight="1" x14ac:dyDescent="0.25">
      <c r="A151" s="36"/>
      <c r="B151" s="119" t="s">
        <v>337</v>
      </c>
      <c r="C151" s="137">
        <f t="shared" si="39"/>
        <v>5</v>
      </c>
      <c r="D151" s="161">
        <v>0</v>
      </c>
      <c r="E151" s="161">
        <v>0</v>
      </c>
      <c r="F151" s="161">
        <v>5</v>
      </c>
      <c r="G151" s="161">
        <v>0</v>
      </c>
      <c r="H151" s="178">
        <f t="shared" si="40"/>
        <v>5</v>
      </c>
      <c r="I151" s="161">
        <v>0</v>
      </c>
      <c r="J151" s="161">
        <v>0</v>
      </c>
      <c r="K151" s="161">
        <v>5</v>
      </c>
      <c r="L151" s="161">
        <v>0</v>
      </c>
      <c r="M151" s="146">
        <f t="shared" ref="M151" si="45">H151/C151</f>
        <v>1</v>
      </c>
      <c r="N151" s="59"/>
    </row>
    <row r="152" spans="1:15" ht="43.8" customHeight="1" x14ac:dyDescent="0.25">
      <c r="A152" s="107"/>
      <c r="B152" s="104" t="s">
        <v>338</v>
      </c>
      <c r="C152" s="137">
        <f t="shared" si="39"/>
        <v>16627</v>
      </c>
      <c r="D152" s="138">
        <v>0</v>
      </c>
      <c r="E152" s="148">
        <v>0</v>
      </c>
      <c r="F152" s="148">
        <v>16627</v>
      </c>
      <c r="G152" s="161">
        <v>0</v>
      </c>
      <c r="H152" s="141">
        <f t="shared" si="40"/>
        <v>16527.599999999999</v>
      </c>
      <c r="I152" s="148">
        <v>0</v>
      </c>
      <c r="J152" s="148">
        <v>0</v>
      </c>
      <c r="K152" s="148">
        <v>16527.599999999999</v>
      </c>
      <c r="L152" s="161">
        <v>0</v>
      </c>
      <c r="M152" s="146">
        <f t="shared" si="41"/>
        <v>0.99402177181692419</v>
      </c>
      <c r="N152" s="59"/>
    </row>
    <row r="153" spans="1:15" ht="49.8" customHeight="1" x14ac:dyDescent="0.25">
      <c r="A153" s="99" t="s">
        <v>26</v>
      </c>
      <c r="B153" s="121" t="s">
        <v>317</v>
      </c>
      <c r="C153" s="151">
        <f t="shared" ref="C153:J153" si="46">SUM(C155:C157)</f>
        <v>140.9</v>
      </c>
      <c r="D153" s="147">
        <f t="shared" si="46"/>
        <v>0</v>
      </c>
      <c r="E153" s="147">
        <f t="shared" si="46"/>
        <v>0</v>
      </c>
      <c r="F153" s="147">
        <f>SUM(F155:F157)</f>
        <v>140.9</v>
      </c>
      <c r="G153" s="158">
        <f>SUM(G155:G157)</f>
        <v>0</v>
      </c>
      <c r="H153" s="155">
        <f t="shared" si="46"/>
        <v>64.900000000000006</v>
      </c>
      <c r="I153" s="147">
        <f t="shared" si="46"/>
        <v>0</v>
      </c>
      <c r="J153" s="147">
        <f t="shared" si="46"/>
        <v>0</v>
      </c>
      <c r="K153" s="147">
        <f>SUM(K155:K157)</f>
        <v>64.900000000000006</v>
      </c>
      <c r="L153" s="158">
        <f>SUM(L155:L157)</f>
        <v>0</v>
      </c>
      <c r="M153" s="232">
        <f>H153/C153</f>
        <v>0.46061036195883609</v>
      </c>
      <c r="N153" s="115"/>
    </row>
    <row r="154" spans="1:15" x14ac:dyDescent="0.25">
      <c r="A154" s="83"/>
      <c r="B154" s="102" t="s">
        <v>147</v>
      </c>
      <c r="C154" s="137"/>
      <c r="D154" s="138"/>
      <c r="E154" s="179"/>
      <c r="F154" s="179"/>
      <c r="G154" s="140"/>
      <c r="H154" s="155"/>
      <c r="I154" s="179"/>
      <c r="J154" s="179"/>
      <c r="K154" s="180"/>
      <c r="L154" s="140"/>
      <c r="M154" s="181"/>
      <c r="N154" s="59"/>
    </row>
    <row r="155" spans="1:15" s="26" customFormat="1" ht="27.6" x14ac:dyDescent="0.25">
      <c r="A155" s="38"/>
      <c r="B155" s="102" t="s">
        <v>289</v>
      </c>
      <c r="C155" s="137">
        <f>E155+F155</f>
        <v>108.2</v>
      </c>
      <c r="D155" s="138">
        <v>0</v>
      </c>
      <c r="E155" s="139">
        <v>0</v>
      </c>
      <c r="F155" s="139">
        <v>108.2</v>
      </c>
      <c r="G155" s="140">
        <v>0</v>
      </c>
      <c r="H155" s="141">
        <f>J155+K155</f>
        <v>34.4</v>
      </c>
      <c r="I155" s="139">
        <v>0</v>
      </c>
      <c r="J155" s="139">
        <v>0</v>
      </c>
      <c r="K155" s="139">
        <v>34.4</v>
      </c>
      <c r="L155" s="140">
        <v>0</v>
      </c>
      <c r="M155" s="181">
        <f>H155/C155</f>
        <v>0.31792975970425136</v>
      </c>
      <c r="N155" s="49"/>
    </row>
    <row r="156" spans="1:15" s="26" customFormat="1" ht="31.2" customHeight="1" x14ac:dyDescent="0.25">
      <c r="A156" s="38"/>
      <c r="B156" s="104" t="s">
        <v>110</v>
      </c>
      <c r="C156" s="137">
        <f>E156+F156</f>
        <v>32.700000000000003</v>
      </c>
      <c r="D156" s="143">
        <v>0</v>
      </c>
      <c r="E156" s="144">
        <v>0</v>
      </c>
      <c r="F156" s="144">
        <v>32.700000000000003</v>
      </c>
      <c r="G156" s="145">
        <v>0</v>
      </c>
      <c r="H156" s="141">
        <f>J156+K156</f>
        <v>30.5</v>
      </c>
      <c r="I156" s="144">
        <v>0</v>
      </c>
      <c r="J156" s="144">
        <v>0</v>
      </c>
      <c r="K156" s="144">
        <v>30.5</v>
      </c>
      <c r="L156" s="145">
        <v>0</v>
      </c>
      <c r="M156" s="146">
        <f t="shared" ref="M156" si="47">H156/C156</f>
        <v>0.93272171253822622</v>
      </c>
      <c r="N156" s="49"/>
    </row>
    <row r="157" spans="1:15" s="26" customFormat="1" ht="19.8" customHeight="1" x14ac:dyDescent="0.25">
      <c r="A157" s="94"/>
      <c r="B157" s="104" t="s">
        <v>290</v>
      </c>
      <c r="C157" s="137">
        <f>E157+F157</f>
        <v>0</v>
      </c>
      <c r="D157" s="143">
        <v>0</v>
      </c>
      <c r="E157" s="144">
        <v>0</v>
      </c>
      <c r="F157" s="144">
        <v>0</v>
      </c>
      <c r="G157" s="145">
        <v>0</v>
      </c>
      <c r="H157" s="141">
        <f>J157+K157</f>
        <v>0</v>
      </c>
      <c r="I157" s="144">
        <v>0</v>
      </c>
      <c r="J157" s="144">
        <v>0</v>
      </c>
      <c r="K157" s="144">
        <v>0</v>
      </c>
      <c r="L157" s="145">
        <v>0</v>
      </c>
      <c r="M157" s="146">
        <v>1</v>
      </c>
      <c r="N157" s="49"/>
    </row>
    <row r="158" spans="1:15" s="2" customFormat="1" ht="33.6" customHeight="1" x14ac:dyDescent="0.25">
      <c r="A158" s="99" t="s">
        <v>28</v>
      </c>
      <c r="B158" s="118" t="s">
        <v>318</v>
      </c>
      <c r="C158" s="133">
        <f>E158+F158</f>
        <v>39704.599999999991</v>
      </c>
      <c r="D158" s="147">
        <f>SUM(D160:D162)</f>
        <v>0</v>
      </c>
      <c r="E158" s="147">
        <f>SUM(E160:E162)</f>
        <v>12471.3</v>
      </c>
      <c r="F158" s="147">
        <f t="shared" ref="F158:G158" si="48">SUM(F160:F162)</f>
        <v>27233.299999999996</v>
      </c>
      <c r="G158" s="158">
        <f t="shared" si="48"/>
        <v>0</v>
      </c>
      <c r="H158" s="155">
        <f>SUM(H160:H162)</f>
        <v>39110.899999999994</v>
      </c>
      <c r="I158" s="147">
        <f t="shared" ref="I158:L158" si="49">SUM(I160:I162)</f>
        <v>0</v>
      </c>
      <c r="J158" s="147">
        <f t="shared" si="49"/>
        <v>12471.2</v>
      </c>
      <c r="K158" s="147">
        <f>SUM(K160:K162)</f>
        <v>26639.699999999997</v>
      </c>
      <c r="L158" s="158">
        <f t="shared" si="49"/>
        <v>0</v>
      </c>
      <c r="M158" s="156">
        <f>H158/C158</f>
        <v>0.9850470726313828</v>
      </c>
      <c r="N158" s="115"/>
    </row>
    <row r="159" spans="1:15" x14ac:dyDescent="0.25">
      <c r="A159" s="36"/>
      <c r="B159" s="106" t="s">
        <v>293</v>
      </c>
      <c r="C159" s="137"/>
      <c r="D159" s="138"/>
      <c r="E159" s="148"/>
      <c r="F159" s="148"/>
      <c r="G159" s="161"/>
      <c r="H159" s="141"/>
      <c r="I159" s="148"/>
      <c r="J159" s="148"/>
      <c r="K159" s="107"/>
      <c r="L159" s="161"/>
      <c r="M159" s="146"/>
      <c r="N159" s="59"/>
    </row>
    <row r="160" spans="1:15" s="26" customFormat="1" ht="31.8" customHeight="1" x14ac:dyDescent="0.25">
      <c r="A160" s="38"/>
      <c r="B160" s="104" t="s">
        <v>358</v>
      </c>
      <c r="C160" s="137">
        <f t="shared" ref="C160:C161" si="50">E160+F160</f>
        <v>6883</v>
      </c>
      <c r="D160" s="143">
        <v>0</v>
      </c>
      <c r="E160" s="144">
        <v>6221.7</v>
      </c>
      <c r="F160" s="144">
        <v>661.3</v>
      </c>
      <c r="G160" s="145">
        <v>0</v>
      </c>
      <c r="H160" s="141">
        <f t="shared" ref="H160:H167" si="51">SUM(I160:L160)</f>
        <v>6375.9</v>
      </c>
      <c r="I160" s="144">
        <v>0</v>
      </c>
      <c r="J160" s="144">
        <v>6221.7</v>
      </c>
      <c r="K160" s="144">
        <v>154.19999999999999</v>
      </c>
      <c r="L160" s="145">
        <v>0</v>
      </c>
      <c r="M160" s="146">
        <f t="shared" ref="M160:M165" si="52">H160/C160</f>
        <v>0.92632573005956698</v>
      </c>
      <c r="N160" s="49"/>
    </row>
    <row r="161" spans="1:14" s="26" customFormat="1" ht="42" customHeight="1" x14ac:dyDescent="0.25">
      <c r="A161" s="109"/>
      <c r="B161" s="104" t="s">
        <v>359</v>
      </c>
      <c r="C161" s="137">
        <f t="shared" si="50"/>
        <v>6312.9000000000005</v>
      </c>
      <c r="D161" s="143">
        <v>0</v>
      </c>
      <c r="E161" s="144">
        <v>6249.6</v>
      </c>
      <c r="F161" s="144">
        <v>63.3</v>
      </c>
      <c r="G161" s="145">
        <v>0</v>
      </c>
      <c r="H161" s="141">
        <f t="shared" si="51"/>
        <v>6312.6</v>
      </c>
      <c r="I161" s="144">
        <v>0</v>
      </c>
      <c r="J161" s="144">
        <v>6249.5</v>
      </c>
      <c r="K161" s="144">
        <v>63.1</v>
      </c>
      <c r="L161" s="145">
        <v>0</v>
      </c>
      <c r="M161" s="146">
        <f t="shared" si="52"/>
        <v>0.9999524782588034</v>
      </c>
      <c r="N161" s="49"/>
    </row>
    <row r="162" spans="1:14" s="26" customFormat="1" ht="17.399999999999999" customHeight="1" x14ac:dyDescent="0.25">
      <c r="A162" s="38"/>
      <c r="B162" s="116" t="s">
        <v>309</v>
      </c>
      <c r="C162" s="133">
        <f t="shared" ref="C162:C167" si="53">SUM(D162:G162)</f>
        <v>26508.699999999997</v>
      </c>
      <c r="D162" s="171">
        <f>SUM(D163:D166)</f>
        <v>0</v>
      </c>
      <c r="E162" s="171">
        <f t="shared" ref="E162:G162" si="54">SUM(E163:E166)</f>
        <v>0</v>
      </c>
      <c r="F162" s="171">
        <f t="shared" si="54"/>
        <v>26508.699999999997</v>
      </c>
      <c r="G162" s="171">
        <f t="shared" si="54"/>
        <v>0</v>
      </c>
      <c r="H162" s="155">
        <f>SUM(I162:L162)</f>
        <v>26422.399999999998</v>
      </c>
      <c r="I162" s="157">
        <f>SUM(I163:I166)</f>
        <v>0</v>
      </c>
      <c r="J162" s="157">
        <f>SUM(J163:J166)</f>
        <v>0</v>
      </c>
      <c r="K162" s="157">
        <f>SUM(K163:K166)</f>
        <v>26422.399999999998</v>
      </c>
      <c r="L162" s="157">
        <f>SUM(L163:L166)</f>
        <v>0</v>
      </c>
      <c r="M162" s="146">
        <f t="shared" si="52"/>
        <v>0.99674446502469005</v>
      </c>
      <c r="N162" s="49"/>
    </row>
    <row r="163" spans="1:14" s="26" customFormat="1" ht="43.8" customHeight="1" x14ac:dyDescent="0.25">
      <c r="A163" s="38"/>
      <c r="B163" s="104" t="s">
        <v>339</v>
      </c>
      <c r="C163" s="137">
        <f>SUM(D163:G163)</f>
        <v>371.1</v>
      </c>
      <c r="D163" s="143">
        <v>0</v>
      </c>
      <c r="E163" s="144">
        <v>0</v>
      </c>
      <c r="F163" s="144">
        <v>371.1</v>
      </c>
      <c r="G163" s="145">
        <v>0</v>
      </c>
      <c r="H163" s="141">
        <f t="shared" si="51"/>
        <v>284.8</v>
      </c>
      <c r="I163" s="144">
        <v>0</v>
      </c>
      <c r="J163" s="144">
        <v>0</v>
      </c>
      <c r="K163" s="144">
        <v>284.8</v>
      </c>
      <c r="L163" s="145">
        <v>0</v>
      </c>
      <c r="M163" s="146">
        <f t="shared" si="52"/>
        <v>0.76744812718943678</v>
      </c>
      <c r="N163" s="49"/>
    </row>
    <row r="164" spans="1:14" s="26" customFormat="1" ht="46.2" customHeight="1" x14ac:dyDescent="0.25">
      <c r="A164" s="38"/>
      <c r="B164" s="104" t="s">
        <v>310</v>
      </c>
      <c r="C164" s="137">
        <f t="shared" si="53"/>
        <v>0</v>
      </c>
      <c r="D164" s="143">
        <v>0</v>
      </c>
      <c r="E164" s="144">
        <v>0</v>
      </c>
      <c r="F164" s="144">
        <v>0</v>
      </c>
      <c r="G164" s="145">
        <v>0</v>
      </c>
      <c r="H164" s="141">
        <f t="shared" si="51"/>
        <v>0</v>
      </c>
      <c r="I164" s="144">
        <v>0</v>
      </c>
      <c r="J164" s="144">
        <v>0</v>
      </c>
      <c r="K164" s="144">
        <v>0</v>
      </c>
      <c r="L164" s="145">
        <v>0</v>
      </c>
      <c r="M164" s="146">
        <v>1</v>
      </c>
      <c r="N164" s="49"/>
    </row>
    <row r="165" spans="1:14" s="26" customFormat="1" ht="55.2" customHeight="1" x14ac:dyDescent="0.25">
      <c r="A165" s="38"/>
      <c r="B165" s="104" t="s">
        <v>311</v>
      </c>
      <c r="C165" s="137">
        <f t="shared" si="53"/>
        <v>26137.599999999999</v>
      </c>
      <c r="D165" s="143">
        <v>0</v>
      </c>
      <c r="E165" s="144">
        <v>0</v>
      </c>
      <c r="F165" s="144">
        <v>26137.599999999999</v>
      </c>
      <c r="G165" s="145">
        <v>0</v>
      </c>
      <c r="H165" s="141">
        <f t="shared" si="51"/>
        <v>26137.599999999999</v>
      </c>
      <c r="I165" s="144">
        <v>0</v>
      </c>
      <c r="J165" s="144">
        <v>0</v>
      </c>
      <c r="K165" s="144">
        <v>26137.599999999999</v>
      </c>
      <c r="L165" s="145">
        <v>0</v>
      </c>
      <c r="M165" s="146">
        <f t="shared" si="52"/>
        <v>1</v>
      </c>
      <c r="N165" s="49"/>
    </row>
    <row r="166" spans="1:14" s="26" customFormat="1" ht="52.2" customHeight="1" x14ac:dyDescent="0.25">
      <c r="A166" s="38"/>
      <c r="B166" s="102" t="s">
        <v>370</v>
      </c>
      <c r="C166" s="137">
        <f t="shared" si="53"/>
        <v>0</v>
      </c>
      <c r="D166" s="143">
        <v>0</v>
      </c>
      <c r="E166" s="144">
        <v>0</v>
      </c>
      <c r="F166" s="144">
        <v>0</v>
      </c>
      <c r="G166" s="145">
        <v>0</v>
      </c>
      <c r="H166" s="141">
        <f t="shared" si="51"/>
        <v>0</v>
      </c>
      <c r="I166" s="144">
        <v>0</v>
      </c>
      <c r="J166" s="144">
        <v>0</v>
      </c>
      <c r="K166" s="144">
        <v>0</v>
      </c>
      <c r="L166" s="145">
        <v>0</v>
      </c>
      <c r="M166" s="146">
        <v>1</v>
      </c>
      <c r="N166" s="111"/>
    </row>
    <row r="167" spans="1:14" ht="31.2" customHeight="1" x14ac:dyDescent="0.25">
      <c r="A167" s="99" t="s">
        <v>97</v>
      </c>
      <c r="B167" s="118" t="s">
        <v>330</v>
      </c>
      <c r="C167" s="151">
        <f t="shared" si="53"/>
        <v>277444.7</v>
      </c>
      <c r="D167" s="147">
        <f t="shared" ref="D167:L167" si="55">D169+D170</f>
        <v>1887.2</v>
      </c>
      <c r="E167" s="147">
        <f>SUM(E169:E170)</f>
        <v>139323.6</v>
      </c>
      <c r="F167" s="147">
        <f>SUM(F169:F170)</f>
        <v>136233.9</v>
      </c>
      <c r="G167" s="158">
        <f t="shared" si="55"/>
        <v>0</v>
      </c>
      <c r="H167" s="155">
        <f t="shared" si="51"/>
        <v>200025.8</v>
      </c>
      <c r="I167" s="147">
        <f t="shared" si="55"/>
        <v>1887.2</v>
      </c>
      <c r="J167" s="147">
        <f>SUM(J169:J170)</f>
        <v>68039.600000000006</v>
      </c>
      <c r="K167" s="147">
        <f>SUM(K169:K170)</f>
        <v>130099</v>
      </c>
      <c r="L167" s="158">
        <f t="shared" si="55"/>
        <v>0</v>
      </c>
      <c r="M167" s="235">
        <f t="shared" si="41"/>
        <v>0.72095736555789314</v>
      </c>
      <c r="N167" s="48"/>
    </row>
    <row r="168" spans="1:14" ht="3" hidden="1" customHeight="1" x14ac:dyDescent="0.25">
      <c r="A168" s="36"/>
      <c r="B168" s="41" t="s">
        <v>7</v>
      </c>
      <c r="C168" s="137"/>
      <c r="D168" s="138"/>
      <c r="E168" s="148"/>
      <c r="F168" s="148"/>
      <c r="G168" s="161"/>
      <c r="H168" s="148"/>
      <c r="I168" s="148"/>
      <c r="J168" s="148"/>
      <c r="K168" s="148"/>
      <c r="L168" s="161"/>
      <c r="M168" s="146"/>
      <c r="N168" s="59"/>
    </row>
    <row r="169" spans="1:14" s="26" customFormat="1" ht="21.6" customHeight="1" x14ac:dyDescent="0.25">
      <c r="A169" s="38"/>
      <c r="B169" s="104" t="s">
        <v>227</v>
      </c>
      <c r="C169" s="137">
        <f>SUM(D169:G169)</f>
        <v>117970.5</v>
      </c>
      <c r="D169" s="143">
        <v>0</v>
      </c>
      <c r="E169" s="143">
        <v>35658.300000000003</v>
      </c>
      <c r="F169" s="143">
        <v>82312.2</v>
      </c>
      <c r="G169" s="145">
        <v>0</v>
      </c>
      <c r="H169" s="168">
        <f>SUM(I169:L169)</f>
        <v>115229.3</v>
      </c>
      <c r="I169" s="143">
        <v>0</v>
      </c>
      <c r="J169" s="143">
        <v>35658.300000000003</v>
      </c>
      <c r="K169" s="143">
        <v>79571</v>
      </c>
      <c r="L169" s="145">
        <v>0</v>
      </c>
      <c r="M169" s="146">
        <f t="shared" si="41"/>
        <v>0.97676368244603529</v>
      </c>
      <c r="N169" s="111"/>
    </row>
    <row r="170" spans="1:14" s="26" customFormat="1" ht="18.600000000000001" customHeight="1" x14ac:dyDescent="0.25">
      <c r="A170" s="38"/>
      <c r="B170" s="104" t="s">
        <v>228</v>
      </c>
      <c r="C170" s="137">
        <f>SUM(D170:G170)</f>
        <v>159474.20000000001</v>
      </c>
      <c r="D170" s="143">
        <v>1887.2</v>
      </c>
      <c r="E170" s="144">
        <v>103665.3</v>
      </c>
      <c r="F170" s="144">
        <v>53921.7</v>
      </c>
      <c r="G170" s="145">
        <v>0</v>
      </c>
      <c r="H170" s="168">
        <f>SUM(I170:L170)</f>
        <v>84796.5</v>
      </c>
      <c r="I170" s="144">
        <v>1887.2</v>
      </c>
      <c r="J170" s="144">
        <v>32381.3</v>
      </c>
      <c r="K170" s="144">
        <v>50528</v>
      </c>
      <c r="L170" s="145">
        <v>0</v>
      </c>
      <c r="M170" s="146">
        <f t="shared" si="41"/>
        <v>0.53172550795050233</v>
      </c>
      <c r="N170" s="49"/>
    </row>
    <row r="171" spans="1:14" ht="0.6" hidden="1" customHeight="1" x14ac:dyDescent="0.25">
      <c r="A171" s="36" t="s">
        <v>229</v>
      </c>
      <c r="B171" s="41" t="s">
        <v>230</v>
      </c>
      <c r="C171" s="67"/>
      <c r="D171" s="42"/>
      <c r="E171" s="43"/>
      <c r="F171" s="43"/>
      <c r="G171" s="71"/>
      <c r="H171" s="64"/>
      <c r="I171" s="43"/>
      <c r="J171" s="43"/>
      <c r="K171" s="43"/>
      <c r="L171" s="71"/>
      <c r="M171" s="37" t="e">
        <f t="shared" si="41"/>
        <v>#DIV/0!</v>
      </c>
      <c r="N171" s="59"/>
    </row>
    <row r="172" spans="1:14" ht="20.399999999999999" hidden="1" customHeight="1" x14ac:dyDescent="0.25">
      <c r="A172" s="36" t="s">
        <v>231</v>
      </c>
      <c r="B172" s="41" t="s">
        <v>232</v>
      </c>
      <c r="C172" s="67"/>
      <c r="D172" s="42"/>
      <c r="E172" s="43"/>
      <c r="F172" s="43"/>
      <c r="G172" s="71"/>
      <c r="H172" s="64"/>
      <c r="I172" s="43"/>
      <c r="J172" s="43"/>
      <c r="K172" s="43"/>
      <c r="L172" s="71"/>
      <c r="M172" s="37" t="e">
        <f t="shared" si="41"/>
        <v>#DIV/0!</v>
      </c>
      <c r="N172" s="59"/>
    </row>
    <row r="173" spans="1:14" ht="18.600000000000001" hidden="1" customHeight="1" x14ac:dyDescent="0.25">
      <c r="A173" s="36" t="s">
        <v>233</v>
      </c>
      <c r="B173" s="41" t="s">
        <v>234</v>
      </c>
      <c r="C173" s="67"/>
      <c r="D173" s="42"/>
      <c r="E173" s="43"/>
      <c r="F173" s="43"/>
      <c r="G173" s="71"/>
      <c r="H173" s="64"/>
      <c r="I173" s="43"/>
      <c r="J173" s="43"/>
      <c r="K173" s="43"/>
      <c r="L173" s="71"/>
      <c r="M173" s="37" t="e">
        <f t="shared" si="41"/>
        <v>#DIV/0!</v>
      </c>
      <c r="N173" s="59"/>
    </row>
    <row r="174" spans="1:14" ht="21.6" hidden="1" customHeight="1" x14ac:dyDescent="0.25">
      <c r="A174" s="36"/>
      <c r="B174" s="41" t="s">
        <v>235</v>
      </c>
      <c r="C174" s="67"/>
      <c r="D174" s="42"/>
      <c r="E174" s="43"/>
      <c r="F174" s="43"/>
      <c r="G174" s="71"/>
      <c r="H174" s="64"/>
      <c r="I174" s="43"/>
      <c r="J174" s="43"/>
      <c r="K174" s="43"/>
      <c r="L174" s="71"/>
      <c r="M174" s="37" t="e">
        <f t="shared" si="41"/>
        <v>#DIV/0!</v>
      </c>
      <c r="N174" s="59"/>
    </row>
    <row r="175" spans="1:14" ht="24" hidden="1" customHeight="1" x14ac:dyDescent="0.25">
      <c r="A175" s="36"/>
      <c r="B175" s="41" t="s">
        <v>236</v>
      </c>
      <c r="C175" s="67"/>
      <c r="D175" s="42"/>
      <c r="E175" s="43"/>
      <c r="F175" s="43"/>
      <c r="G175" s="71"/>
      <c r="H175" s="64"/>
      <c r="I175" s="43"/>
      <c r="J175" s="43"/>
      <c r="K175" s="43"/>
      <c r="L175" s="71"/>
      <c r="M175" s="37" t="e">
        <f t="shared" si="41"/>
        <v>#DIV/0!</v>
      </c>
      <c r="N175" s="59"/>
    </row>
    <row r="176" spans="1:14" ht="0.6" hidden="1" customHeight="1" x14ac:dyDescent="0.25">
      <c r="A176" s="36"/>
      <c r="B176" s="41" t="s">
        <v>237</v>
      </c>
      <c r="C176" s="67"/>
      <c r="D176" s="42"/>
      <c r="E176" s="43"/>
      <c r="F176" s="43"/>
      <c r="G176" s="71"/>
      <c r="H176" s="64"/>
      <c r="I176" s="43"/>
      <c r="J176" s="43"/>
      <c r="K176" s="43"/>
      <c r="L176" s="71"/>
      <c r="M176" s="37" t="e">
        <f t="shared" si="41"/>
        <v>#DIV/0!</v>
      </c>
      <c r="N176" s="59"/>
    </row>
    <row r="177" spans="1:14" ht="0.6" hidden="1" customHeight="1" x14ac:dyDescent="0.25">
      <c r="A177" s="36"/>
      <c r="B177" s="41" t="s">
        <v>238</v>
      </c>
      <c r="C177" s="67"/>
      <c r="D177" s="42"/>
      <c r="E177" s="43"/>
      <c r="F177" s="43"/>
      <c r="G177" s="71"/>
      <c r="H177" s="64"/>
      <c r="I177" s="43"/>
      <c r="J177" s="43"/>
      <c r="K177" s="43"/>
      <c r="L177" s="71"/>
      <c r="M177" s="37" t="e">
        <f t="shared" si="41"/>
        <v>#DIV/0!</v>
      </c>
      <c r="N177" s="59"/>
    </row>
    <row r="178" spans="1:14" ht="27.6" x14ac:dyDescent="0.25">
      <c r="A178" s="99" t="s">
        <v>39</v>
      </c>
      <c r="B178" s="118" t="s">
        <v>331</v>
      </c>
      <c r="C178" s="151">
        <f t="shared" ref="C178:L178" si="56">C180+C181+C183+C184</f>
        <v>149422.29999999999</v>
      </c>
      <c r="D178" s="147">
        <f t="shared" si="56"/>
        <v>14.1</v>
      </c>
      <c r="E178" s="147">
        <f t="shared" si="56"/>
        <v>4220.6000000000004</v>
      </c>
      <c r="F178" s="147">
        <f t="shared" si="56"/>
        <v>145187.6</v>
      </c>
      <c r="G178" s="158">
        <f t="shared" si="56"/>
        <v>0</v>
      </c>
      <c r="H178" s="155">
        <f t="shared" si="56"/>
        <v>148179.09999999998</v>
      </c>
      <c r="I178" s="147">
        <f t="shared" si="56"/>
        <v>14.1</v>
      </c>
      <c r="J178" s="147">
        <f t="shared" si="56"/>
        <v>4187.1000000000004</v>
      </c>
      <c r="K178" s="147">
        <f t="shared" si="56"/>
        <v>143977.9</v>
      </c>
      <c r="L178" s="158">
        <f t="shared" si="56"/>
        <v>0</v>
      </c>
      <c r="M178" s="156">
        <f>H178/C178</f>
        <v>0.99167995674005815</v>
      </c>
      <c r="N178" s="59"/>
    </row>
    <row r="179" spans="1:14" x14ac:dyDescent="0.25">
      <c r="A179" s="107"/>
      <c r="B179" s="113" t="s">
        <v>66</v>
      </c>
      <c r="C179" s="137"/>
      <c r="D179" s="138"/>
      <c r="E179" s="148"/>
      <c r="F179" s="148"/>
      <c r="G179" s="161"/>
      <c r="H179" s="141"/>
      <c r="I179" s="148"/>
      <c r="J179" s="148"/>
      <c r="K179" s="107"/>
      <c r="L179" s="161"/>
      <c r="M179" s="146"/>
      <c r="N179" s="59"/>
    </row>
    <row r="180" spans="1:14" s="26" customFormat="1" x14ac:dyDescent="0.25">
      <c r="A180" s="38"/>
      <c r="B180" s="104" t="s">
        <v>270</v>
      </c>
      <c r="C180" s="137">
        <f>SUM(D180:G180)</f>
        <v>11254.4</v>
      </c>
      <c r="D180" s="143">
        <v>0</v>
      </c>
      <c r="E180" s="144">
        <v>0</v>
      </c>
      <c r="F180" s="144">
        <v>11254.4</v>
      </c>
      <c r="G180" s="145">
        <v>0</v>
      </c>
      <c r="H180" s="141">
        <f>J180+K180</f>
        <v>11254.4</v>
      </c>
      <c r="I180" s="144">
        <v>0</v>
      </c>
      <c r="J180" s="144">
        <v>0</v>
      </c>
      <c r="K180" s="144">
        <v>11254.4</v>
      </c>
      <c r="L180" s="145">
        <v>0</v>
      </c>
      <c r="M180" s="146">
        <f>H180/C180</f>
        <v>1</v>
      </c>
      <c r="N180" s="49"/>
    </row>
    <row r="181" spans="1:14" s="26" customFormat="1" ht="25.2" customHeight="1" x14ac:dyDescent="0.25">
      <c r="A181" s="38"/>
      <c r="B181" s="104" t="s">
        <v>269</v>
      </c>
      <c r="C181" s="137">
        <f t="shared" ref="C181:C182" si="57">E181+F181</f>
        <v>213.2</v>
      </c>
      <c r="D181" s="143">
        <v>0</v>
      </c>
      <c r="E181" s="144">
        <v>0</v>
      </c>
      <c r="F181" s="144">
        <v>213.2</v>
      </c>
      <c r="G181" s="145">
        <v>0</v>
      </c>
      <c r="H181" s="141">
        <f>J181+K181</f>
        <v>213.2</v>
      </c>
      <c r="I181" s="144">
        <v>0</v>
      </c>
      <c r="J181" s="144">
        <v>0</v>
      </c>
      <c r="K181" s="144">
        <v>213.2</v>
      </c>
      <c r="L181" s="145">
        <v>0</v>
      </c>
      <c r="M181" s="146">
        <f t="shared" si="41"/>
        <v>1</v>
      </c>
      <c r="N181" s="49"/>
    </row>
    <row r="182" spans="1:14" s="26" customFormat="1" ht="63" hidden="1" customHeight="1" x14ac:dyDescent="0.25">
      <c r="A182" s="38"/>
      <c r="B182" s="39" t="s">
        <v>149</v>
      </c>
      <c r="C182" s="137">
        <f t="shared" si="57"/>
        <v>0</v>
      </c>
      <c r="D182" s="143"/>
      <c r="E182" s="144"/>
      <c r="F182" s="144"/>
      <c r="G182" s="145"/>
      <c r="H182" s="141">
        <f>J182+K182</f>
        <v>0</v>
      </c>
      <c r="I182" s="144"/>
      <c r="J182" s="144"/>
      <c r="K182" s="109"/>
      <c r="L182" s="145"/>
      <c r="M182" s="146" t="e">
        <f t="shared" si="41"/>
        <v>#DIV/0!</v>
      </c>
      <c r="N182" s="49"/>
    </row>
    <row r="183" spans="1:14" s="26" customFormat="1" ht="40.200000000000003" customHeight="1" x14ac:dyDescent="0.25">
      <c r="A183" s="38"/>
      <c r="B183" s="104" t="s">
        <v>301</v>
      </c>
      <c r="C183" s="137">
        <f>SUM(D183:G183)</f>
        <v>4234.7000000000007</v>
      </c>
      <c r="D183" s="143">
        <v>14.1</v>
      </c>
      <c r="E183" s="144">
        <v>4220.6000000000004</v>
      </c>
      <c r="F183" s="144">
        <v>0</v>
      </c>
      <c r="G183" s="145">
        <v>0</v>
      </c>
      <c r="H183" s="141">
        <f>SUM(I183:L183)</f>
        <v>4201.2000000000007</v>
      </c>
      <c r="I183" s="144">
        <v>14.1</v>
      </c>
      <c r="J183" s="144">
        <v>4187.1000000000004</v>
      </c>
      <c r="K183" s="109">
        <v>0</v>
      </c>
      <c r="L183" s="145">
        <v>0</v>
      </c>
      <c r="M183" s="146">
        <f t="shared" si="41"/>
        <v>0.99208916806385339</v>
      </c>
      <c r="N183" s="111"/>
    </row>
    <row r="184" spans="1:14" s="26" customFormat="1" ht="19.8" customHeight="1" x14ac:dyDescent="0.25">
      <c r="A184" s="38"/>
      <c r="B184" s="104" t="s">
        <v>312</v>
      </c>
      <c r="C184" s="137">
        <f>SUM(D184:G184)</f>
        <v>133720</v>
      </c>
      <c r="D184" s="143">
        <v>0</v>
      </c>
      <c r="E184" s="144">
        <v>0</v>
      </c>
      <c r="F184" s="144">
        <v>133720</v>
      </c>
      <c r="G184" s="145">
        <v>0</v>
      </c>
      <c r="H184" s="141">
        <f>SUM(I184:L184)</f>
        <v>132510.29999999999</v>
      </c>
      <c r="I184" s="144">
        <v>0</v>
      </c>
      <c r="J184" s="144">
        <v>0</v>
      </c>
      <c r="K184" s="109">
        <v>132510.29999999999</v>
      </c>
      <c r="L184" s="145">
        <v>0</v>
      </c>
      <c r="M184" s="146">
        <f t="shared" si="41"/>
        <v>0.99095348489380786</v>
      </c>
      <c r="N184" s="49"/>
    </row>
    <row r="185" spans="1:14" ht="21.6" customHeight="1" x14ac:dyDescent="0.25">
      <c r="A185" s="99" t="s">
        <v>250</v>
      </c>
      <c r="B185" s="121" t="s">
        <v>332</v>
      </c>
      <c r="C185" s="151">
        <f>SUM(D185:G185)</f>
        <v>2122.1999999999998</v>
      </c>
      <c r="D185" s="147">
        <f>SUM(D187:D203)</f>
        <v>0</v>
      </c>
      <c r="E185" s="147">
        <f t="shared" ref="E185:G185" si="58">SUM(E187:E203)</f>
        <v>324.60000000000002</v>
      </c>
      <c r="F185" s="147">
        <f t="shared" si="58"/>
        <v>1797.6</v>
      </c>
      <c r="G185" s="147">
        <f t="shared" si="58"/>
        <v>0</v>
      </c>
      <c r="H185" s="155">
        <f>SUM(I185:L185)</f>
        <v>2086.4</v>
      </c>
      <c r="I185" s="147">
        <f>SUM(I187:I203)</f>
        <v>0</v>
      </c>
      <c r="J185" s="147">
        <f t="shared" ref="J185:L185" si="59">SUM(J187:J203)</f>
        <v>324.60000000000002</v>
      </c>
      <c r="K185" s="147">
        <f t="shared" si="59"/>
        <v>1761.8000000000002</v>
      </c>
      <c r="L185" s="147">
        <f t="shared" si="59"/>
        <v>0</v>
      </c>
      <c r="M185" s="156">
        <f t="shared" si="41"/>
        <v>0.98313071341061176</v>
      </c>
      <c r="N185" s="59"/>
    </row>
    <row r="186" spans="1:14" x14ac:dyDescent="0.25">
      <c r="A186" s="107"/>
      <c r="B186" s="113" t="s">
        <v>360</v>
      </c>
      <c r="C186" s="151"/>
      <c r="D186" s="138"/>
      <c r="E186" s="148"/>
      <c r="F186" s="148"/>
      <c r="G186" s="161"/>
      <c r="H186" s="155"/>
      <c r="I186" s="148"/>
      <c r="J186" s="148"/>
      <c r="K186" s="148"/>
      <c r="L186" s="161"/>
      <c r="M186" s="181"/>
      <c r="N186" s="59"/>
    </row>
    <row r="187" spans="1:14" ht="27.6" x14ac:dyDescent="0.25">
      <c r="A187" s="107"/>
      <c r="B187" s="113" t="s">
        <v>340</v>
      </c>
      <c r="C187" s="151">
        <f t="shared" ref="C187" si="60">SUM(D187:G187)</f>
        <v>0</v>
      </c>
      <c r="D187" s="138">
        <v>0</v>
      </c>
      <c r="E187" s="148">
        <v>0</v>
      </c>
      <c r="F187" s="148">
        <v>0</v>
      </c>
      <c r="G187" s="161">
        <v>0</v>
      </c>
      <c r="H187" s="155">
        <f t="shared" ref="H187" si="61">SUM(I187:L187)</f>
        <v>0</v>
      </c>
      <c r="I187" s="148">
        <v>0</v>
      </c>
      <c r="J187" s="148">
        <v>0</v>
      </c>
      <c r="K187" s="148">
        <v>0</v>
      </c>
      <c r="L187" s="161">
        <v>0</v>
      </c>
      <c r="M187" s="181">
        <v>1</v>
      </c>
      <c r="N187" s="59"/>
    </row>
    <row r="188" spans="1:14" ht="19.2" customHeight="1" x14ac:dyDescent="0.25">
      <c r="A188" s="36"/>
      <c r="B188" s="113" t="s">
        <v>314</v>
      </c>
      <c r="C188" s="137">
        <f>SUM(D188:G188)</f>
        <v>33.200000000000003</v>
      </c>
      <c r="D188" s="138">
        <v>0</v>
      </c>
      <c r="E188" s="148">
        <v>0</v>
      </c>
      <c r="F188" s="148">
        <v>33.200000000000003</v>
      </c>
      <c r="G188" s="161">
        <v>0</v>
      </c>
      <c r="H188" s="141">
        <f>SUM(I188:L188)</f>
        <v>33.200000000000003</v>
      </c>
      <c r="I188" s="148">
        <v>0</v>
      </c>
      <c r="J188" s="148">
        <v>0</v>
      </c>
      <c r="K188" s="148">
        <v>33.200000000000003</v>
      </c>
      <c r="L188" s="161">
        <v>0</v>
      </c>
      <c r="M188" s="181">
        <f t="shared" si="41"/>
        <v>1</v>
      </c>
      <c r="N188" s="59"/>
    </row>
    <row r="189" spans="1:14" s="26" customFormat="1" ht="30" customHeight="1" x14ac:dyDescent="0.25">
      <c r="A189" s="38"/>
      <c r="B189" s="104" t="s">
        <v>191</v>
      </c>
      <c r="C189" s="137">
        <f t="shared" ref="C189:C203" si="62">E189+F189</f>
        <v>1824.1</v>
      </c>
      <c r="D189" s="143">
        <v>0</v>
      </c>
      <c r="E189" s="144">
        <v>324.60000000000002</v>
      </c>
      <c r="F189" s="144">
        <v>1499.5</v>
      </c>
      <c r="G189" s="145">
        <v>0</v>
      </c>
      <c r="H189" s="141">
        <f t="shared" ref="H189:H203" si="63">J189+K189</f>
        <v>1812.8000000000002</v>
      </c>
      <c r="I189" s="144">
        <v>0</v>
      </c>
      <c r="J189" s="144">
        <v>324.60000000000002</v>
      </c>
      <c r="K189" s="144">
        <v>1488.2</v>
      </c>
      <c r="L189" s="145">
        <v>0</v>
      </c>
      <c r="M189" s="181">
        <f t="shared" si="41"/>
        <v>0.99380516419055986</v>
      </c>
      <c r="N189" s="49"/>
    </row>
    <row r="190" spans="1:14" s="26" customFormat="1" hidden="1" x14ac:dyDescent="0.25">
      <c r="A190" s="38"/>
      <c r="B190" s="39" t="s">
        <v>255</v>
      </c>
      <c r="C190" s="137">
        <f t="shared" si="62"/>
        <v>0</v>
      </c>
      <c r="D190" s="143"/>
      <c r="E190" s="144"/>
      <c r="F190" s="144"/>
      <c r="G190" s="145"/>
      <c r="H190" s="141">
        <f t="shared" si="63"/>
        <v>0</v>
      </c>
      <c r="I190" s="144"/>
      <c r="J190" s="144"/>
      <c r="K190" s="144"/>
      <c r="L190" s="145"/>
      <c r="M190" s="181" t="e">
        <f t="shared" si="41"/>
        <v>#DIV/0!</v>
      </c>
      <c r="N190" s="49"/>
    </row>
    <row r="191" spans="1:14" s="26" customFormat="1" hidden="1" x14ac:dyDescent="0.25">
      <c r="A191" s="38"/>
      <c r="B191" s="39" t="s">
        <v>192</v>
      </c>
      <c r="C191" s="137">
        <f t="shared" si="62"/>
        <v>0</v>
      </c>
      <c r="D191" s="143"/>
      <c r="E191" s="144"/>
      <c r="F191" s="144"/>
      <c r="G191" s="145"/>
      <c r="H191" s="141">
        <f t="shared" si="63"/>
        <v>0</v>
      </c>
      <c r="I191" s="144"/>
      <c r="J191" s="144"/>
      <c r="K191" s="144"/>
      <c r="L191" s="145"/>
      <c r="M191" s="181" t="e">
        <f t="shared" si="41"/>
        <v>#DIV/0!</v>
      </c>
      <c r="N191" s="49"/>
    </row>
    <row r="192" spans="1:14" s="26" customFormat="1" hidden="1" x14ac:dyDescent="0.25">
      <c r="A192" s="38"/>
      <c r="B192" s="39" t="s">
        <v>194</v>
      </c>
      <c r="C192" s="137">
        <f t="shared" si="62"/>
        <v>0</v>
      </c>
      <c r="D192" s="143"/>
      <c r="E192" s="144"/>
      <c r="F192" s="144"/>
      <c r="G192" s="145"/>
      <c r="H192" s="141">
        <f t="shared" si="63"/>
        <v>0</v>
      </c>
      <c r="I192" s="144"/>
      <c r="J192" s="144"/>
      <c r="K192" s="144"/>
      <c r="L192" s="145"/>
      <c r="M192" s="181" t="e">
        <f t="shared" si="41"/>
        <v>#DIV/0!</v>
      </c>
      <c r="N192" s="49"/>
    </row>
    <row r="193" spans="1:14" s="26" customFormat="1" hidden="1" x14ac:dyDescent="0.25">
      <c r="A193" s="38"/>
      <c r="B193" s="39" t="s">
        <v>195</v>
      </c>
      <c r="C193" s="137">
        <f t="shared" si="62"/>
        <v>0</v>
      </c>
      <c r="D193" s="143"/>
      <c r="E193" s="144"/>
      <c r="F193" s="144"/>
      <c r="G193" s="145"/>
      <c r="H193" s="141">
        <f t="shared" si="63"/>
        <v>0</v>
      </c>
      <c r="I193" s="144"/>
      <c r="J193" s="144"/>
      <c r="K193" s="144"/>
      <c r="L193" s="145"/>
      <c r="M193" s="181" t="e">
        <f t="shared" si="41"/>
        <v>#DIV/0!</v>
      </c>
      <c r="N193" s="49"/>
    </row>
    <row r="194" spans="1:14" s="26" customFormat="1" hidden="1" x14ac:dyDescent="0.25">
      <c r="A194" s="38"/>
      <c r="B194" s="39" t="s">
        <v>193</v>
      </c>
      <c r="C194" s="137">
        <f t="shared" si="62"/>
        <v>0</v>
      </c>
      <c r="D194" s="143"/>
      <c r="E194" s="144"/>
      <c r="F194" s="144"/>
      <c r="G194" s="145"/>
      <c r="H194" s="141">
        <f t="shared" si="63"/>
        <v>0</v>
      </c>
      <c r="I194" s="144"/>
      <c r="J194" s="144"/>
      <c r="K194" s="144"/>
      <c r="L194" s="145"/>
      <c r="M194" s="181" t="e">
        <f t="shared" si="41"/>
        <v>#DIV/0!</v>
      </c>
      <c r="N194" s="49"/>
    </row>
    <row r="195" spans="1:14" s="26" customFormat="1" ht="17.399999999999999" hidden="1" customHeight="1" x14ac:dyDescent="0.25">
      <c r="A195" s="38"/>
      <c r="B195" s="39" t="s">
        <v>166</v>
      </c>
      <c r="C195" s="137">
        <f t="shared" si="62"/>
        <v>0</v>
      </c>
      <c r="D195" s="143"/>
      <c r="E195" s="144"/>
      <c r="F195" s="144"/>
      <c r="G195" s="145"/>
      <c r="H195" s="141">
        <f t="shared" si="63"/>
        <v>0</v>
      </c>
      <c r="I195" s="144"/>
      <c r="J195" s="144"/>
      <c r="K195" s="144"/>
      <c r="L195" s="145"/>
      <c r="M195" s="181" t="e">
        <f t="shared" si="41"/>
        <v>#DIV/0!</v>
      </c>
      <c r="N195" s="49"/>
    </row>
    <row r="196" spans="1:14" s="26" customFormat="1" ht="13.2" hidden="1" customHeight="1" x14ac:dyDescent="0.25">
      <c r="A196" s="38"/>
      <c r="B196" s="39" t="s">
        <v>256</v>
      </c>
      <c r="C196" s="137">
        <f t="shared" si="62"/>
        <v>0</v>
      </c>
      <c r="D196" s="143"/>
      <c r="E196" s="144"/>
      <c r="F196" s="144"/>
      <c r="G196" s="145"/>
      <c r="H196" s="141">
        <f t="shared" si="63"/>
        <v>0</v>
      </c>
      <c r="I196" s="144"/>
      <c r="J196" s="144"/>
      <c r="K196" s="144"/>
      <c r="L196" s="145"/>
      <c r="M196" s="181" t="e">
        <f t="shared" si="41"/>
        <v>#DIV/0!</v>
      </c>
      <c r="N196" s="49"/>
    </row>
    <row r="197" spans="1:14" s="26" customFormat="1" ht="12.6" hidden="1" customHeight="1" x14ac:dyDescent="0.25">
      <c r="A197" s="38"/>
      <c r="B197" s="39" t="s">
        <v>257</v>
      </c>
      <c r="C197" s="137">
        <f t="shared" si="62"/>
        <v>0</v>
      </c>
      <c r="D197" s="143"/>
      <c r="E197" s="144"/>
      <c r="F197" s="144"/>
      <c r="G197" s="145"/>
      <c r="H197" s="141">
        <f t="shared" si="63"/>
        <v>0</v>
      </c>
      <c r="I197" s="144"/>
      <c r="J197" s="144"/>
      <c r="K197" s="144"/>
      <c r="L197" s="145"/>
      <c r="M197" s="181" t="e">
        <f t="shared" si="41"/>
        <v>#DIV/0!</v>
      </c>
      <c r="N197" s="49"/>
    </row>
    <row r="198" spans="1:14" s="26" customFormat="1" ht="24.6" hidden="1" customHeight="1" x14ac:dyDescent="0.25">
      <c r="A198" s="38"/>
      <c r="B198" s="39" t="s">
        <v>258</v>
      </c>
      <c r="C198" s="137">
        <f t="shared" si="62"/>
        <v>0</v>
      </c>
      <c r="D198" s="143"/>
      <c r="E198" s="144"/>
      <c r="F198" s="144"/>
      <c r="G198" s="145"/>
      <c r="H198" s="141">
        <f t="shared" si="63"/>
        <v>0</v>
      </c>
      <c r="I198" s="144"/>
      <c r="J198" s="144"/>
      <c r="K198" s="144"/>
      <c r="L198" s="145"/>
      <c r="M198" s="181" t="e">
        <f t="shared" si="41"/>
        <v>#DIV/0!</v>
      </c>
      <c r="N198" s="49"/>
    </row>
    <row r="199" spans="1:14" s="26" customFormat="1" ht="16.8" customHeight="1" x14ac:dyDescent="0.25">
      <c r="A199" s="38"/>
      <c r="B199" s="104" t="s">
        <v>313</v>
      </c>
      <c r="C199" s="137">
        <f t="shared" si="62"/>
        <v>0</v>
      </c>
      <c r="D199" s="143">
        <v>0</v>
      </c>
      <c r="E199" s="144">
        <v>0</v>
      </c>
      <c r="F199" s="144">
        <v>0</v>
      </c>
      <c r="G199" s="145">
        <v>0</v>
      </c>
      <c r="H199" s="141">
        <f t="shared" si="63"/>
        <v>0</v>
      </c>
      <c r="I199" s="144">
        <v>0</v>
      </c>
      <c r="J199" s="144">
        <v>0</v>
      </c>
      <c r="K199" s="144">
        <v>0</v>
      </c>
      <c r="L199" s="145">
        <v>0</v>
      </c>
      <c r="M199" s="181">
        <v>1</v>
      </c>
      <c r="N199" s="49"/>
    </row>
    <row r="200" spans="1:14" s="33" customFormat="1" ht="27.6" x14ac:dyDescent="0.25">
      <c r="A200" s="38"/>
      <c r="B200" s="104" t="s">
        <v>36</v>
      </c>
      <c r="C200" s="137">
        <f t="shared" si="62"/>
        <v>233.8</v>
      </c>
      <c r="D200" s="143">
        <v>0</v>
      </c>
      <c r="E200" s="144">
        <v>0</v>
      </c>
      <c r="F200" s="144">
        <v>233.8</v>
      </c>
      <c r="G200" s="145">
        <v>0</v>
      </c>
      <c r="H200" s="141">
        <f t="shared" si="63"/>
        <v>231.2</v>
      </c>
      <c r="I200" s="144">
        <v>0</v>
      </c>
      <c r="J200" s="144">
        <v>0</v>
      </c>
      <c r="K200" s="144">
        <v>231.2</v>
      </c>
      <c r="L200" s="145">
        <v>0</v>
      </c>
      <c r="M200" s="146">
        <f t="shared" si="41"/>
        <v>0.98887938408896481</v>
      </c>
      <c r="N200" s="49"/>
    </row>
    <row r="201" spans="1:14" s="33" customFormat="1" ht="27.6" hidden="1" x14ac:dyDescent="0.25">
      <c r="A201" s="38"/>
      <c r="B201" s="39" t="s">
        <v>196</v>
      </c>
      <c r="C201" s="137">
        <f t="shared" si="62"/>
        <v>0</v>
      </c>
      <c r="D201" s="143"/>
      <c r="E201" s="144"/>
      <c r="F201" s="144"/>
      <c r="G201" s="145"/>
      <c r="H201" s="141">
        <f t="shared" si="63"/>
        <v>0</v>
      </c>
      <c r="I201" s="144"/>
      <c r="J201" s="144"/>
      <c r="K201" s="144"/>
      <c r="L201" s="145"/>
      <c r="M201" s="146" t="e">
        <f t="shared" si="41"/>
        <v>#DIV/0!</v>
      </c>
      <c r="N201" s="49"/>
    </row>
    <row r="202" spans="1:14" s="33" customFormat="1" hidden="1" x14ac:dyDescent="0.25">
      <c r="A202" s="38"/>
      <c r="B202" s="39" t="s">
        <v>197</v>
      </c>
      <c r="C202" s="137">
        <f t="shared" si="62"/>
        <v>0</v>
      </c>
      <c r="D202" s="143"/>
      <c r="E202" s="144"/>
      <c r="F202" s="144"/>
      <c r="G202" s="145"/>
      <c r="H202" s="141">
        <f t="shared" si="63"/>
        <v>0</v>
      </c>
      <c r="I202" s="144"/>
      <c r="J202" s="144"/>
      <c r="K202" s="144"/>
      <c r="L202" s="145"/>
      <c r="M202" s="146" t="e">
        <f t="shared" si="41"/>
        <v>#DIV/0!</v>
      </c>
      <c r="N202" s="49"/>
    </row>
    <row r="203" spans="1:14" s="26" customFormat="1" ht="28.2" customHeight="1" x14ac:dyDescent="0.25">
      <c r="A203" s="38"/>
      <c r="B203" s="104" t="s">
        <v>37</v>
      </c>
      <c r="C203" s="137">
        <f t="shared" si="62"/>
        <v>31.1</v>
      </c>
      <c r="D203" s="143">
        <v>0</v>
      </c>
      <c r="E203" s="144">
        <v>0</v>
      </c>
      <c r="F203" s="144">
        <v>31.1</v>
      </c>
      <c r="G203" s="145">
        <v>0</v>
      </c>
      <c r="H203" s="141">
        <f t="shared" si="63"/>
        <v>9.1999999999999993</v>
      </c>
      <c r="I203" s="144">
        <v>0</v>
      </c>
      <c r="J203" s="144">
        <v>0</v>
      </c>
      <c r="K203" s="144">
        <v>9.1999999999999993</v>
      </c>
      <c r="L203" s="145">
        <v>0</v>
      </c>
      <c r="M203" s="146">
        <f t="shared" si="41"/>
        <v>0.29581993569131831</v>
      </c>
      <c r="N203" s="49"/>
    </row>
    <row r="204" spans="1:14" ht="27.6" x14ac:dyDescent="0.25">
      <c r="A204" s="99" t="s">
        <v>251</v>
      </c>
      <c r="B204" s="118" t="s">
        <v>319</v>
      </c>
      <c r="C204" s="151">
        <f>C206+C207+C208</f>
        <v>24458.9</v>
      </c>
      <c r="D204" s="147">
        <f>D206+D207+D208</f>
        <v>0</v>
      </c>
      <c r="E204" s="147">
        <f t="shared" ref="E204:J204" si="64">E206+E207+E208</f>
        <v>0</v>
      </c>
      <c r="F204" s="147">
        <f>F206+F207+F208</f>
        <v>24458.9</v>
      </c>
      <c r="G204" s="182">
        <v>0</v>
      </c>
      <c r="H204" s="155">
        <f t="shared" si="64"/>
        <v>24231.9</v>
      </c>
      <c r="I204" s="147">
        <f t="shared" si="64"/>
        <v>0</v>
      </c>
      <c r="J204" s="147">
        <f t="shared" si="64"/>
        <v>0</v>
      </c>
      <c r="K204" s="147">
        <f>K206+K207+K208</f>
        <v>24231.9</v>
      </c>
      <c r="L204" s="182">
        <v>0</v>
      </c>
      <c r="M204" s="156">
        <f>H204/C204</f>
        <v>0.99071912473578128</v>
      </c>
      <c r="N204" s="128"/>
    </row>
    <row r="205" spans="1:14" x14ac:dyDescent="0.25">
      <c r="A205" s="107"/>
      <c r="B205" s="113" t="s">
        <v>72</v>
      </c>
      <c r="C205" s="137"/>
      <c r="D205" s="138"/>
      <c r="E205" s="148"/>
      <c r="F205" s="148"/>
      <c r="G205" s="161"/>
      <c r="H205" s="141"/>
      <c r="I205" s="148"/>
      <c r="J205" s="148"/>
      <c r="K205" s="148"/>
      <c r="L205" s="161"/>
      <c r="M205" s="146"/>
      <c r="N205" s="48"/>
    </row>
    <row r="206" spans="1:14" s="26" customFormat="1" ht="19.2" customHeight="1" x14ac:dyDescent="0.25">
      <c r="A206" s="109"/>
      <c r="B206" s="104" t="s">
        <v>361</v>
      </c>
      <c r="C206" s="137">
        <f>E206+F206</f>
        <v>0</v>
      </c>
      <c r="D206" s="143">
        <v>0</v>
      </c>
      <c r="E206" s="145">
        <v>0</v>
      </c>
      <c r="F206" s="145">
        <v>0</v>
      </c>
      <c r="G206" s="145">
        <v>0</v>
      </c>
      <c r="H206" s="178">
        <f>J206+K206</f>
        <v>0</v>
      </c>
      <c r="I206" s="145">
        <v>0</v>
      </c>
      <c r="J206" s="145">
        <v>0</v>
      </c>
      <c r="K206" s="145">
        <v>0</v>
      </c>
      <c r="L206" s="145">
        <v>0</v>
      </c>
      <c r="M206" s="146">
        <v>1</v>
      </c>
      <c r="N206" s="48"/>
    </row>
    <row r="207" spans="1:14" s="26" customFormat="1" ht="28.2" customHeight="1" x14ac:dyDescent="0.25">
      <c r="A207" s="109"/>
      <c r="B207" s="104" t="s">
        <v>362</v>
      </c>
      <c r="C207" s="137">
        <f>E207+F207</f>
        <v>24458.9</v>
      </c>
      <c r="D207" s="143">
        <v>0</v>
      </c>
      <c r="E207" s="145">
        <v>0</v>
      </c>
      <c r="F207" s="145">
        <v>24458.9</v>
      </c>
      <c r="G207" s="145">
        <v>0</v>
      </c>
      <c r="H207" s="178">
        <f>J207+K207</f>
        <v>24231.9</v>
      </c>
      <c r="I207" s="145">
        <v>0</v>
      </c>
      <c r="J207" s="145">
        <v>0</v>
      </c>
      <c r="K207" s="145">
        <v>24231.9</v>
      </c>
      <c r="L207" s="145">
        <v>0</v>
      </c>
      <c r="M207" s="146">
        <f>H207/C207</f>
        <v>0.99071912473578128</v>
      </c>
      <c r="N207" s="48"/>
    </row>
    <row r="208" spans="1:14" s="26" customFormat="1" ht="27.6" customHeight="1" x14ac:dyDescent="0.25">
      <c r="A208" s="109"/>
      <c r="B208" s="104" t="s">
        <v>363</v>
      </c>
      <c r="C208" s="137">
        <f>E208+F208</f>
        <v>0</v>
      </c>
      <c r="D208" s="143">
        <v>0</v>
      </c>
      <c r="E208" s="145">
        <v>0</v>
      </c>
      <c r="F208" s="145">
        <v>0</v>
      </c>
      <c r="G208" s="145">
        <v>0</v>
      </c>
      <c r="H208" s="178">
        <f>J208+K208</f>
        <v>0</v>
      </c>
      <c r="I208" s="145">
        <v>0</v>
      </c>
      <c r="J208" s="145">
        <v>0</v>
      </c>
      <c r="K208" s="145">
        <v>0</v>
      </c>
      <c r="L208" s="145">
        <v>0</v>
      </c>
      <c r="M208" s="146">
        <v>1</v>
      </c>
      <c r="N208" s="48"/>
    </row>
    <row r="209" spans="1:14" s="2" customFormat="1" ht="27.6" hidden="1" x14ac:dyDescent="0.25">
      <c r="A209" s="51" t="s">
        <v>226</v>
      </c>
      <c r="B209" s="52" t="s">
        <v>276</v>
      </c>
      <c r="C209" s="66">
        <f t="shared" ref="C209" si="65">E209+F209</f>
        <v>0</v>
      </c>
      <c r="D209" s="53"/>
      <c r="E209" s="54"/>
      <c r="F209" s="54"/>
      <c r="G209" s="72"/>
      <c r="H209" s="65">
        <f t="shared" ref="H209" si="66">J209+K209</f>
        <v>0</v>
      </c>
      <c r="I209" s="54"/>
      <c r="J209" s="54"/>
      <c r="K209" s="54"/>
      <c r="L209" s="72"/>
      <c r="M209" s="35" t="e">
        <f t="shared" si="41"/>
        <v>#DIV/0!</v>
      </c>
      <c r="N209" s="129"/>
    </row>
    <row r="210" spans="1:14" s="2" customFormat="1" ht="34.799999999999997" customHeight="1" x14ac:dyDescent="0.25">
      <c r="A210" s="99" t="s">
        <v>226</v>
      </c>
      <c r="B210" s="100" t="s">
        <v>320</v>
      </c>
      <c r="C210" s="133">
        <f>SUM(C211:C214)</f>
        <v>24</v>
      </c>
      <c r="D210" s="134">
        <f t="shared" ref="D210:F210" si="67">SUM(D211:D214)</f>
        <v>0</v>
      </c>
      <c r="E210" s="134">
        <f t="shared" si="67"/>
        <v>0</v>
      </c>
      <c r="F210" s="134">
        <f t="shared" si="67"/>
        <v>24</v>
      </c>
      <c r="G210" s="135">
        <f>SUM(G211:G214)</f>
        <v>0</v>
      </c>
      <c r="H210" s="136">
        <f t="shared" ref="H210:L210" si="68">SUM(H211:H214)</f>
        <v>24</v>
      </c>
      <c r="I210" s="134">
        <f t="shared" si="68"/>
        <v>0</v>
      </c>
      <c r="J210" s="134">
        <f t="shared" si="68"/>
        <v>0</v>
      </c>
      <c r="K210" s="134">
        <f t="shared" si="68"/>
        <v>24</v>
      </c>
      <c r="L210" s="135">
        <f t="shared" si="68"/>
        <v>0</v>
      </c>
      <c r="M210" s="236">
        <v>1</v>
      </c>
      <c r="N210" s="128"/>
    </row>
    <row r="211" spans="1:14" s="2" customFormat="1" ht="30" customHeight="1" x14ac:dyDescent="0.25">
      <c r="A211" s="101"/>
      <c r="B211" s="102" t="s">
        <v>285</v>
      </c>
      <c r="C211" s="137">
        <f>SUM(D211:G211)</f>
        <v>0</v>
      </c>
      <c r="D211" s="138">
        <v>0</v>
      </c>
      <c r="E211" s="139">
        <v>0</v>
      </c>
      <c r="F211" s="139">
        <v>0</v>
      </c>
      <c r="G211" s="140">
        <v>0</v>
      </c>
      <c r="H211" s="141">
        <f>SUM(I211:L211)</f>
        <v>0</v>
      </c>
      <c r="I211" s="139">
        <v>0</v>
      </c>
      <c r="J211" s="139">
        <v>0</v>
      </c>
      <c r="K211" s="139">
        <v>0</v>
      </c>
      <c r="L211" s="140">
        <v>0</v>
      </c>
      <c r="M211" s="142">
        <v>1</v>
      </c>
      <c r="N211" s="103"/>
    </row>
    <row r="212" spans="1:14" s="2" customFormat="1" ht="49.2" hidden="1" customHeight="1" x14ac:dyDescent="0.25">
      <c r="A212" s="101"/>
      <c r="B212" s="102" t="s">
        <v>286</v>
      </c>
      <c r="C212" s="137">
        <f>SUM(D212:G212)</f>
        <v>0</v>
      </c>
      <c r="D212" s="138">
        <v>0</v>
      </c>
      <c r="E212" s="139">
        <v>0</v>
      </c>
      <c r="F212" s="139">
        <v>0</v>
      </c>
      <c r="G212" s="140">
        <v>0</v>
      </c>
      <c r="H212" s="141">
        <f t="shared" ref="H212:H214" si="69">SUM(I212:L212)</f>
        <v>0</v>
      </c>
      <c r="I212" s="139">
        <v>0</v>
      </c>
      <c r="J212" s="139">
        <v>0</v>
      </c>
      <c r="K212" s="139">
        <v>0</v>
      </c>
      <c r="L212" s="140">
        <v>0</v>
      </c>
      <c r="M212" s="142">
        <v>1</v>
      </c>
      <c r="N212" s="103"/>
    </row>
    <row r="213" spans="1:14" s="2" customFormat="1" ht="21.6" customHeight="1" x14ac:dyDescent="0.25">
      <c r="A213" s="101"/>
      <c r="B213" s="102" t="s">
        <v>287</v>
      </c>
      <c r="C213" s="137">
        <f t="shared" ref="C213:C214" si="70">SUM(D213:G213)</f>
        <v>24</v>
      </c>
      <c r="D213" s="138">
        <v>0</v>
      </c>
      <c r="E213" s="139">
        <v>0</v>
      </c>
      <c r="F213" s="139">
        <v>24</v>
      </c>
      <c r="G213" s="140">
        <v>0</v>
      </c>
      <c r="H213" s="141">
        <f t="shared" si="69"/>
        <v>24</v>
      </c>
      <c r="I213" s="139">
        <v>0</v>
      </c>
      <c r="J213" s="139">
        <v>0</v>
      </c>
      <c r="K213" s="139">
        <v>24</v>
      </c>
      <c r="L213" s="140">
        <v>0</v>
      </c>
      <c r="M213" s="142">
        <v>1</v>
      </c>
      <c r="N213" s="103"/>
    </row>
    <row r="214" spans="1:14" s="2" customFormat="1" ht="22.2" customHeight="1" x14ac:dyDescent="0.25">
      <c r="A214" s="101"/>
      <c r="B214" s="102" t="s">
        <v>288</v>
      </c>
      <c r="C214" s="137">
        <f t="shared" si="70"/>
        <v>0</v>
      </c>
      <c r="D214" s="138">
        <v>0</v>
      </c>
      <c r="E214" s="139">
        <v>0</v>
      </c>
      <c r="F214" s="139">
        <v>0</v>
      </c>
      <c r="G214" s="140">
        <v>0</v>
      </c>
      <c r="H214" s="141">
        <f t="shared" si="69"/>
        <v>0</v>
      </c>
      <c r="I214" s="139">
        <v>0</v>
      </c>
      <c r="J214" s="139">
        <v>0</v>
      </c>
      <c r="K214" s="139">
        <v>0</v>
      </c>
      <c r="L214" s="140">
        <v>0</v>
      </c>
      <c r="M214" s="142">
        <v>1</v>
      </c>
      <c r="N214" s="103"/>
    </row>
    <row r="215" spans="1:14" s="2" customFormat="1" ht="32.4" customHeight="1" x14ac:dyDescent="0.25">
      <c r="A215" s="120" t="s">
        <v>298</v>
      </c>
      <c r="B215" s="122" t="s">
        <v>321</v>
      </c>
      <c r="C215" s="184">
        <f>SUM(D215:G215)</f>
        <v>26781.5</v>
      </c>
      <c r="D215" s="170">
        <f>SUM(D216:D219)</f>
        <v>0</v>
      </c>
      <c r="E215" s="170">
        <f t="shared" ref="E215:G215" si="71">SUM(E216:E219)</f>
        <v>0</v>
      </c>
      <c r="F215" s="170">
        <f t="shared" si="71"/>
        <v>26781.5</v>
      </c>
      <c r="G215" s="183">
        <f t="shared" si="71"/>
        <v>0</v>
      </c>
      <c r="H215" s="155">
        <f>SUM(I215:L215)</f>
        <v>26569.1</v>
      </c>
      <c r="I215" s="170">
        <f>SUM(I216:I218)</f>
        <v>0</v>
      </c>
      <c r="J215" s="170">
        <f t="shared" ref="J215:L215" si="72">SUM(J216:J218)</f>
        <v>0</v>
      </c>
      <c r="K215" s="170">
        <f t="shared" si="72"/>
        <v>26569.1</v>
      </c>
      <c r="L215" s="183">
        <f t="shared" si="72"/>
        <v>0</v>
      </c>
      <c r="M215" s="156">
        <f>H215/C215</f>
        <v>0.99206915221328151</v>
      </c>
      <c r="N215" s="95"/>
    </row>
    <row r="216" spans="1:14" s="2" customFormat="1" ht="44.4" customHeight="1" x14ac:dyDescent="0.25">
      <c r="A216" s="96"/>
      <c r="B216" s="113" t="s">
        <v>299</v>
      </c>
      <c r="C216" s="137">
        <f>SUM(D216:G216)</f>
        <v>0</v>
      </c>
      <c r="D216" s="138">
        <v>0</v>
      </c>
      <c r="E216" s="139">
        <v>0</v>
      </c>
      <c r="F216" s="139">
        <v>0</v>
      </c>
      <c r="G216" s="140">
        <v>0</v>
      </c>
      <c r="H216" s="141">
        <f>SUM(I216:L216)</f>
        <v>0</v>
      </c>
      <c r="I216" s="139">
        <v>0</v>
      </c>
      <c r="J216" s="139">
        <v>0</v>
      </c>
      <c r="K216" s="139">
        <v>0</v>
      </c>
      <c r="L216" s="140">
        <v>0</v>
      </c>
      <c r="M216" s="181">
        <v>1</v>
      </c>
      <c r="N216" s="95"/>
    </row>
    <row r="217" spans="1:14" s="2" customFormat="1" ht="55.8" customHeight="1" x14ac:dyDescent="0.25">
      <c r="A217" s="96"/>
      <c r="B217" s="113" t="s">
        <v>300</v>
      </c>
      <c r="C217" s="137">
        <f t="shared" ref="C217:C219" si="73">SUM(D217:G217)</f>
        <v>6575.6</v>
      </c>
      <c r="D217" s="138">
        <v>0</v>
      </c>
      <c r="E217" s="139">
        <v>0</v>
      </c>
      <c r="F217" s="139">
        <v>6575.6</v>
      </c>
      <c r="G217" s="140">
        <v>0</v>
      </c>
      <c r="H217" s="141">
        <f t="shared" ref="H217:H219" si="74">SUM(I217:L217)</f>
        <v>6527.3</v>
      </c>
      <c r="I217" s="139">
        <v>0</v>
      </c>
      <c r="J217" s="139">
        <v>0</v>
      </c>
      <c r="K217" s="139">
        <v>6527.3</v>
      </c>
      <c r="L217" s="140">
        <v>0</v>
      </c>
      <c r="M217" s="181">
        <f t="shared" ref="M217:M218" si="75">H217/C217</f>
        <v>0.9926546626923779</v>
      </c>
      <c r="N217" s="95"/>
    </row>
    <row r="218" spans="1:14" s="2" customFormat="1" ht="36.6" customHeight="1" x14ac:dyDescent="0.25">
      <c r="A218" s="96"/>
      <c r="B218" s="113" t="s">
        <v>333</v>
      </c>
      <c r="C218" s="137">
        <f t="shared" si="73"/>
        <v>20205.900000000001</v>
      </c>
      <c r="D218" s="138">
        <v>0</v>
      </c>
      <c r="E218" s="139">
        <v>0</v>
      </c>
      <c r="F218" s="139">
        <v>20205.900000000001</v>
      </c>
      <c r="G218" s="140">
        <v>0</v>
      </c>
      <c r="H218" s="141">
        <f t="shared" si="74"/>
        <v>20041.8</v>
      </c>
      <c r="I218" s="139">
        <v>0</v>
      </c>
      <c r="J218" s="139">
        <v>0</v>
      </c>
      <c r="K218" s="139">
        <v>20041.8</v>
      </c>
      <c r="L218" s="140">
        <v>0</v>
      </c>
      <c r="M218" s="181">
        <f t="shared" si="75"/>
        <v>0.99187860971300446</v>
      </c>
      <c r="N218" s="95"/>
    </row>
    <row r="219" spans="1:14" s="2" customFormat="1" ht="46.8" customHeight="1" x14ac:dyDescent="0.25">
      <c r="A219" s="96"/>
      <c r="B219" s="113" t="s">
        <v>315</v>
      </c>
      <c r="C219" s="137">
        <f t="shared" si="73"/>
        <v>0</v>
      </c>
      <c r="D219" s="138">
        <v>0</v>
      </c>
      <c r="E219" s="139">
        <v>0</v>
      </c>
      <c r="F219" s="139">
        <v>0</v>
      </c>
      <c r="G219" s="140">
        <v>0</v>
      </c>
      <c r="H219" s="141">
        <f t="shared" si="74"/>
        <v>0</v>
      </c>
      <c r="I219" s="139">
        <v>0</v>
      </c>
      <c r="J219" s="139">
        <v>0</v>
      </c>
      <c r="K219" s="139">
        <v>0</v>
      </c>
      <c r="L219" s="140">
        <v>0</v>
      </c>
      <c r="M219" s="181">
        <v>1</v>
      </c>
      <c r="N219" s="95"/>
    </row>
    <row r="220" spans="1:14" s="2" customFormat="1" ht="34.200000000000003" customHeight="1" x14ac:dyDescent="0.25">
      <c r="A220" s="124" t="s">
        <v>306</v>
      </c>
      <c r="B220" s="125" t="s">
        <v>322</v>
      </c>
      <c r="C220" s="133">
        <f>SUM(D220:G220)</f>
        <v>64888.7</v>
      </c>
      <c r="D220" s="185">
        <f>SUM(D221:D223)</f>
        <v>12644.9</v>
      </c>
      <c r="E220" s="185">
        <f>SUM(E221:E223)</f>
        <v>14847.1</v>
      </c>
      <c r="F220" s="185">
        <f>SUM(F221:F223)</f>
        <v>37396.699999999997</v>
      </c>
      <c r="G220" s="185">
        <f>SUM(G221:G223)</f>
        <v>0</v>
      </c>
      <c r="H220" s="155">
        <f>SUM(I220:L220)</f>
        <v>59047.8</v>
      </c>
      <c r="I220" s="170">
        <f>SUM(I221:I223)</f>
        <v>12559.6</v>
      </c>
      <c r="J220" s="170">
        <f t="shared" ref="J220:L220" si="76">SUM(J221:J223)</f>
        <v>14847</v>
      </c>
      <c r="K220" s="170">
        <f t="shared" si="76"/>
        <v>31641.200000000001</v>
      </c>
      <c r="L220" s="170">
        <f t="shared" si="76"/>
        <v>0</v>
      </c>
      <c r="M220" s="156">
        <f>H220/C220</f>
        <v>0.90998586810954762</v>
      </c>
      <c r="N220" s="123"/>
    </row>
    <row r="221" spans="1:14" s="2" customFormat="1" ht="27.6" customHeight="1" x14ac:dyDescent="0.25">
      <c r="A221" s="126"/>
      <c r="B221" s="113" t="s">
        <v>341</v>
      </c>
      <c r="C221" s="137">
        <f t="shared" ref="C221:C223" si="77">SUM(D221:G221)</f>
        <v>35314.6</v>
      </c>
      <c r="D221" s="138">
        <v>0</v>
      </c>
      <c r="E221" s="139">
        <v>0</v>
      </c>
      <c r="F221" s="139">
        <v>35314.6</v>
      </c>
      <c r="G221" s="140">
        <v>0</v>
      </c>
      <c r="H221" s="141">
        <f t="shared" ref="H221:H223" si="78">SUM(I221:L221)</f>
        <v>30764.3</v>
      </c>
      <c r="I221" s="139">
        <v>0</v>
      </c>
      <c r="J221" s="139">
        <v>0</v>
      </c>
      <c r="K221" s="139">
        <v>30764.3</v>
      </c>
      <c r="L221" s="140">
        <v>0</v>
      </c>
      <c r="M221" s="146">
        <f>H221/C221</f>
        <v>0.8711496095099478</v>
      </c>
      <c r="N221" s="95"/>
    </row>
    <row r="222" spans="1:14" s="2" customFormat="1" ht="16.8" customHeight="1" x14ac:dyDescent="0.25">
      <c r="A222" s="127"/>
      <c r="B222" s="113" t="s">
        <v>307</v>
      </c>
      <c r="C222" s="137">
        <f t="shared" si="77"/>
        <v>15039.1</v>
      </c>
      <c r="D222" s="138">
        <v>2864.5</v>
      </c>
      <c r="E222" s="139">
        <v>10836.1</v>
      </c>
      <c r="F222" s="139">
        <v>1338.5</v>
      </c>
      <c r="G222" s="140">
        <v>0</v>
      </c>
      <c r="H222" s="141">
        <f t="shared" si="78"/>
        <v>13838.9</v>
      </c>
      <c r="I222" s="139">
        <v>2864.5</v>
      </c>
      <c r="J222" s="139">
        <v>10836</v>
      </c>
      <c r="K222" s="139">
        <v>138.4</v>
      </c>
      <c r="L222" s="140">
        <v>0</v>
      </c>
      <c r="M222" s="146">
        <v>1</v>
      </c>
      <c r="N222" s="95"/>
    </row>
    <row r="223" spans="1:14" s="2" customFormat="1" ht="21" customHeight="1" x14ac:dyDescent="0.25">
      <c r="A223" s="127"/>
      <c r="B223" s="113" t="s">
        <v>364</v>
      </c>
      <c r="C223" s="137">
        <f t="shared" si="77"/>
        <v>14535</v>
      </c>
      <c r="D223" s="138">
        <v>9780.4</v>
      </c>
      <c r="E223" s="139">
        <v>4011</v>
      </c>
      <c r="F223" s="139">
        <v>743.6</v>
      </c>
      <c r="G223" s="140">
        <v>0</v>
      </c>
      <c r="H223" s="141">
        <f t="shared" si="78"/>
        <v>14444.6</v>
      </c>
      <c r="I223" s="139">
        <v>9695.1</v>
      </c>
      <c r="J223" s="139">
        <v>4011</v>
      </c>
      <c r="K223" s="139">
        <v>738.5</v>
      </c>
      <c r="L223" s="140">
        <v>0</v>
      </c>
      <c r="M223" s="146"/>
      <c r="N223" s="95"/>
    </row>
    <row r="224" spans="1:14" s="2" customFormat="1" ht="28.2" customHeight="1" x14ac:dyDescent="0.25">
      <c r="A224" s="84"/>
      <c r="B224" s="121" t="s">
        <v>271</v>
      </c>
      <c r="C224" s="151">
        <f>SUM(D224:G224)</f>
        <v>3529996.7000000011</v>
      </c>
      <c r="D224" s="147">
        <f>D8+D41+D71+D96+D110+D141+D158+D167+D178+D204+D185+D153+D131+D209+D210+D215+D220</f>
        <v>196478.2</v>
      </c>
      <c r="E224" s="147">
        <f t="shared" ref="E224:G224" si="79">E8+E41+E71+E96+E110+E141+E158+E167+E178+E204+E185+E153+E131+E209+E210+E215+E220</f>
        <v>2233997.4000000008</v>
      </c>
      <c r="F224" s="147">
        <f t="shared" si="79"/>
        <v>1085353.6000000001</v>
      </c>
      <c r="G224" s="147">
        <f t="shared" si="79"/>
        <v>14167.5</v>
      </c>
      <c r="H224" s="155">
        <f>SUM(I224:L224)</f>
        <v>3334138.2</v>
      </c>
      <c r="I224" s="147">
        <f>I8+I41+I71+I96+I110+I141+I158+I167+I178+I204+I185+I153+I131+I209+I210+I215+I220</f>
        <v>195777</v>
      </c>
      <c r="J224" s="147">
        <f>J8+J41+J71+J96+J110+J141+J158+J167+J178+J204+J185+J153+J131+J209+J210+J215+J220</f>
        <v>2097689.5</v>
      </c>
      <c r="K224" s="147">
        <f>K8+K41+K71+K96+K110+K141+K158+K167+K178+K204+K185+K153+K131+K209+K210+K215+K220</f>
        <v>1026504.2</v>
      </c>
      <c r="L224" s="158">
        <f>L8+L41+L71+L96+L110+L141+L158+L167+L178+L204+L185+L153+L131+L209+L210+L215+L220</f>
        <v>14167.5</v>
      </c>
      <c r="M224" s="156">
        <f t="shared" si="41"/>
        <v>0.94451595379678377</v>
      </c>
      <c r="N224" s="95"/>
    </row>
    <row r="225" spans="1:14" x14ac:dyDescent="0.25">
      <c r="A225" s="60"/>
      <c r="B225" s="61"/>
      <c r="C225" s="62"/>
      <c r="D225" s="62"/>
      <c r="E225" s="62"/>
      <c r="F225" s="62"/>
      <c r="G225" s="62"/>
      <c r="H225" s="62"/>
      <c r="I225" s="62"/>
      <c r="J225" s="62"/>
      <c r="K225" s="62"/>
      <c r="L225" s="62"/>
      <c r="M225" s="55"/>
      <c r="N225" s="82"/>
    </row>
    <row r="226" spans="1:14" x14ac:dyDescent="0.25">
      <c r="A226" s="60"/>
      <c r="B226" s="187" t="s">
        <v>304</v>
      </c>
      <c r="C226" s="186">
        <f>C224-G224</f>
        <v>3515829.2000000011</v>
      </c>
      <c r="D226" s="80"/>
      <c r="E226" s="80"/>
      <c r="F226" s="80"/>
      <c r="G226" s="80"/>
      <c r="H226" s="186">
        <f>H224-L224</f>
        <v>3319970.7</v>
      </c>
      <c r="I226" s="80"/>
      <c r="J226" s="80"/>
      <c r="K226" s="80"/>
      <c r="L226" s="80"/>
      <c r="M226" s="181">
        <f t="shared" ref="M226" si="80">H226/C226</f>
        <v>0.94429237347479766</v>
      </c>
      <c r="N226" s="82"/>
    </row>
    <row r="227" spans="1:14" ht="15.6" customHeight="1" x14ac:dyDescent="0.25">
      <c r="A227" s="60"/>
      <c r="B227" s="189" t="s">
        <v>371</v>
      </c>
      <c r="C227" s="62"/>
      <c r="D227" s="62"/>
      <c r="E227" s="62"/>
      <c r="F227" s="62"/>
      <c r="G227" s="62"/>
      <c r="H227" s="62"/>
      <c r="I227" s="62"/>
      <c r="J227" s="62"/>
      <c r="K227" s="62"/>
      <c r="L227" s="62"/>
      <c r="M227" s="81"/>
      <c r="N227" s="82"/>
    </row>
    <row r="228" spans="1:14" ht="1.2" customHeight="1" x14ac:dyDescent="0.25">
      <c r="A228" s="60"/>
      <c r="B228" s="61"/>
      <c r="C228" s="62"/>
      <c r="D228" s="62"/>
      <c r="E228" s="62"/>
      <c r="F228" s="62"/>
      <c r="G228" s="62"/>
      <c r="H228" s="62"/>
      <c r="I228" s="62"/>
      <c r="J228" s="62"/>
      <c r="K228" s="62"/>
      <c r="L228" s="62"/>
      <c r="M228" s="81"/>
      <c r="N228" s="82"/>
    </row>
    <row r="229" spans="1:14" ht="14.4" hidden="1" x14ac:dyDescent="0.3">
      <c r="B229" s="76"/>
      <c r="D229" s="213" t="s">
        <v>344</v>
      </c>
      <c r="E229" s="214"/>
      <c r="F229" s="214"/>
      <c r="G229" s="214"/>
      <c r="H229" s="214"/>
    </row>
    <row r="230" spans="1:14" hidden="1" x14ac:dyDescent="0.25">
      <c r="D230" s="75"/>
      <c r="E230" s="75"/>
      <c r="F230" s="75"/>
      <c r="G230" s="75"/>
      <c r="H230" s="75"/>
    </row>
    <row r="231" spans="1:14" ht="18" hidden="1" customHeight="1" x14ac:dyDescent="0.3">
      <c r="B231" s="77"/>
      <c r="D231" s="213" t="s">
        <v>345</v>
      </c>
      <c r="E231" s="214"/>
      <c r="F231" s="214"/>
      <c r="G231" s="214"/>
      <c r="H231" s="214"/>
    </row>
    <row r="232" spans="1:14" hidden="1" x14ac:dyDescent="0.25">
      <c r="D232" s="75"/>
      <c r="E232" s="75"/>
      <c r="F232" s="75"/>
      <c r="G232" s="75"/>
      <c r="H232" s="75"/>
    </row>
    <row r="233" spans="1:14" ht="2.4" hidden="1" customHeight="1" x14ac:dyDescent="0.3">
      <c r="B233" s="78"/>
      <c r="D233" s="215" t="s">
        <v>346</v>
      </c>
      <c r="E233" s="216"/>
      <c r="F233" s="75"/>
      <c r="G233" s="75"/>
      <c r="H233" s="75"/>
    </row>
    <row r="234" spans="1:14" x14ac:dyDescent="0.25">
      <c r="C234" s="31">
        <v>3933979.5</v>
      </c>
      <c r="D234" s="188">
        <f>C226/C234*100</f>
        <v>89.370806329824575</v>
      </c>
    </row>
    <row r="235" spans="1:14" ht="41.4" customHeight="1" x14ac:dyDescent="0.25"/>
    <row r="242" spans="1:4" ht="58.2" customHeight="1" x14ac:dyDescent="0.25"/>
    <row r="248" spans="1:4" ht="14.4" x14ac:dyDescent="0.3">
      <c r="A248" s="56"/>
      <c r="B248" s="57"/>
      <c r="C248" s="218"/>
      <c r="D248" s="219"/>
    </row>
  </sheetData>
  <mergeCells count="18">
    <mergeCell ref="D229:H229"/>
    <mergeCell ref="D233:E233"/>
    <mergeCell ref="N5:N7"/>
    <mergeCell ref="D231:H231"/>
    <mergeCell ref="C248:D248"/>
    <mergeCell ref="K1:M1"/>
    <mergeCell ref="A5:A7"/>
    <mergeCell ref="B5:B7"/>
    <mergeCell ref="A3:L3"/>
    <mergeCell ref="D6:G6"/>
    <mergeCell ref="I6:L6"/>
    <mergeCell ref="C5:G5"/>
    <mergeCell ref="H5:L5"/>
    <mergeCell ref="A4:L4"/>
    <mergeCell ref="H6:H7"/>
    <mergeCell ref="C6:C7"/>
    <mergeCell ref="A2:M2"/>
    <mergeCell ref="M5:M7"/>
  </mergeCells>
  <pageMargins left="0.25" right="0.25" top="0.75" bottom="0.75" header="0.3" footer="0.3"/>
  <pageSetup paperSize="9" scale="71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5"/>
  <sheetViews>
    <sheetView topLeftCell="A54" workbookViewId="0">
      <selection activeCell="F98" sqref="F98"/>
    </sheetView>
  </sheetViews>
  <sheetFormatPr defaultColWidth="9.109375" defaultRowHeight="15.6" x14ac:dyDescent="0.3"/>
  <cols>
    <col min="1" max="1" width="8" style="4" customWidth="1"/>
    <col min="2" max="2" width="59.109375" style="5" customWidth="1"/>
    <col min="3" max="3" width="11.44140625" style="5" customWidth="1"/>
    <col min="4" max="4" width="8.44140625" style="5" customWidth="1"/>
    <col min="5" max="16384" width="9.109375" style="3"/>
  </cols>
  <sheetData>
    <row r="1" spans="1:4" x14ac:dyDescent="0.3">
      <c r="A1" s="227" t="s">
        <v>112</v>
      </c>
      <c r="B1" s="227"/>
      <c r="C1" s="227"/>
      <c r="D1" s="227"/>
    </row>
    <row r="2" spans="1:4" ht="18" customHeight="1" x14ac:dyDescent="0.3">
      <c r="A2" s="228" t="s">
        <v>113</v>
      </c>
      <c r="B2" s="228"/>
      <c r="C2" s="228"/>
      <c r="D2" s="228"/>
    </row>
    <row r="3" spans="1:4" ht="41.25" customHeight="1" x14ac:dyDescent="0.3">
      <c r="A3" s="229" t="s">
        <v>114</v>
      </c>
      <c r="B3" s="229"/>
      <c r="C3" s="229"/>
      <c r="D3" s="229"/>
    </row>
    <row r="4" spans="1:4" ht="48" customHeight="1" x14ac:dyDescent="0.3">
      <c r="A4" s="225" t="s">
        <v>136</v>
      </c>
      <c r="B4" s="220" t="s">
        <v>0</v>
      </c>
      <c r="C4" s="223" t="s">
        <v>117</v>
      </c>
      <c r="D4" s="224"/>
    </row>
    <row r="5" spans="1:4" ht="33" customHeight="1" x14ac:dyDescent="0.3">
      <c r="A5" s="226"/>
      <c r="B5" s="222"/>
      <c r="C5" s="6" t="s">
        <v>115</v>
      </c>
      <c r="D5" s="6" t="s">
        <v>116</v>
      </c>
    </row>
    <row r="6" spans="1:4" ht="30.75" customHeight="1" x14ac:dyDescent="0.3">
      <c r="A6" s="7" t="s">
        <v>3</v>
      </c>
      <c r="B6" s="8" t="s">
        <v>132</v>
      </c>
      <c r="C6" s="16">
        <v>41850</v>
      </c>
      <c r="D6" s="6">
        <v>506</v>
      </c>
    </row>
    <row r="7" spans="1:4" ht="14.25" hidden="1" customHeight="1" x14ac:dyDescent="0.3">
      <c r="A7" s="7"/>
      <c r="B7" s="8" t="s">
        <v>34</v>
      </c>
      <c r="C7" s="6"/>
      <c r="D7" s="6"/>
    </row>
    <row r="8" spans="1:4" ht="24" hidden="1" customHeight="1" x14ac:dyDescent="0.3">
      <c r="A8" s="7" t="s">
        <v>43</v>
      </c>
      <c r="B8" s="9" t="s">
        <v>49</v>
      </c>
      <c r="C8" s="6"/>
      <c r="D8" s="6"/>
    </row>
    <row r="9" spans="1:4" ht="32.25" hidden="1" customHeight="1" x14ac:dyDescent="0.3">
      <c r="A9" s="7" t="s">
        <v>50</v>
      </c>
      <c r="B9" s="9" t="s">
        <v>118</v>
      </c>
      <c r="C9" s="6"/>
      <c r="D9" s="6"/>
    </row>
    <row r="10" spans="1:4" ht="39.75" hidden="1" customHeight="1" x14ac:dyDescent="0.3">
      <c r="A10" s="7" t="s">
        <v>51</v>
      </c>
      <c r="B10" s="9" t="s">
        <v>119</v>
      </c>
      <c r="C10" s="6"/>
      <c r="D10" s="6"/>
    </row>
    <row r="11" spans="1:4" ht="29.25" hidden="1" customHeight="1" x14ac:dyDescent="0.3">
      <c r="A11" s="7" t="s">
        <v>52</v>
      </c>
      <c r="B11" s="9" t="s">
        <v>76</v>
      </c>
      <c r="C11" s="6"/>
      <c r="D11" s="6"/>
    </row>
    <row r="12" spans="1:4" ht="27.75" hidden="1" customHeight="1" x14ac:dyDescent="0.3">
      <c r="A12" s="7" t="s">
        <v>53</v>
      </c>
      <c r="B12" s="9" t="s">
        <v>120</v>
      </c>
      <c r="C12" s="6"/>
      <c r="D12" s="6"/>
    </row>
    <row r="13" spans="1:4" ht="0.75" hidden="1" customHeight="1" x14ac:dyDescent="0.3">
      <c r="A13" s="7" t="s">
        <v>54</v>
      </c>
      <c r="B13" s="9" t="s">
        <v>55</v>
      </c>
      <c r="C13" s="6"/>
      <c r="D13" s="6"/>
    </row>
    <row r="14" spans="1:4" ht="46.5" customHeight="1" x14ac:dyDescent="0.3">
      <c r="A14" s="7" t="s">
        <v>2</v>
      </c>
      <c r="B14" s="8" t="s">
        <v>4</v>
      </c>
      <c r="C14" s="16">
        <v>41851</v>
      </c>
      <c r="D14" s="6">
        <v>511</v>
      </c>
    </row>
    <row r="15" spans="1:4" ht="30.75" hidden="1" customHeight="1" x14ac:dyDescent="0.3">
      <c r="A15" s="7" t="s">
        <v>44</v>
      </c>
      <c r="B15" s="9" t="s">
        <v>30</v>
      </c>
      <c r="C15" s="6"/>
      <c r="D15" s="6"/>
    </row>
    <row r="16" spans="1:4" ht="32.25" customHeight="1" x14ac:dyDescent="0.3">
      <c r="A16" s="7" t="s">
        <v>12</v>
      </c>
      <c r="B16" s="8" t="s">
        <v>5</v>
      </c>
      <c r="C16" s="16">
        <v>41850</v>
      </c>
      <c r="D16" s="6">
        <v>507</v>
      </c>
    </row>
    <row r="17" spans="1:4" ht="32.25" hidden="1" customHeight="1" x14ac:dyDescent="0.3">
      <c r="A17" s="7" t="s">
        <v>45</v>
      </c>
      <c r="B17" s="9" t="s">
        <v>89</v>
      </c>
      <c r="C17" s="6"/>
      <c r="D17" s="6"/>
    </row>
    <row r="18" spans="1:4" ht="49.5" customHeight="1" x14ac:dyDescent="0.3">
      <c r="A18" s="7" t="s">
        <v>13</v>
      </c>
      <c r="B18" s="8" t="s">
        <v>131</v>
      </c>
      <c r="C18" s="16">
        <v>41850</v>
      </c>
      <c r="D18" s="6">
        <v>503</v>
      </c>
    </row>
    <row r="19" spans="1:4" ht="19.5" hidden="1" customHeight="1" x14ac:dyDescent="0.3">
      <c r="A19" s="7"/>
      <c r="B19" s="9" t="s">
        <v>7</v>
      </c>
      <c r="C19" s="17"/>
      <c r="D19" s="17"/>
    </row>
    <row r="20" spans="1:4" ht="30" hidden="1" customHeight="1" x14ac:dyDescent="0.3">
      <c r="A20" s="7" t="s">
        <v>10</v>
      </c>
      <c r="B20" s="9" t="s">
        <v>77</v>
      </c>
      <c r="C20" s="6"/>
      <c r="D20" s="6"/>
    </row>
    <row r="21" spans="1:4" ht="44.25" hidden="1" customHeight="1" x14ac:dyDescent="0.3">
      <c r="A21" s="7" t="s">
        <v>14</v>
      </c>
      <c r="B21" s="8" t="s">
        <v>91</v>
      </c>
      <c r="C21" s="6"/>
      <c r="D21" s="6"/>
    </row>
    <row r="22" spans="1:4" ht="45.75" hidden="1" customHeight="1" x14ac:dyDescent="0.3">
      <c r="A22" s="7" t="s">
        <v>46</v>
      </c>
      <c r="B22" s="9" t="s">
        <v>90</v>
      </c>
      <c r="C22" s="6"/>
      <c r="D22" s="6"/>
    </row>
    <row r="23" spans="1:4" ht="63.75" hidden="1" customHeight="1" x14ac:dyDescent="0.3">
      <c r="A23" s="7" t="s">
        <v>78</v>
      </c>
      <c r="B23" s="10" t="s">
        <v>121</v>
      </c>
      <c r="C23" s="6"/>
      <c r="D23" s="6"/>
    </row>
    <row r="24" spans="1:4" ht="39.75" hidden="1" customHeight="1" x14ac:dyDescent="0.3">
      <c r="A24" s="7" t="s">
        <v>47</v>
      </c>
      <c r="B24" s="10" t="s">
        <v>92</v>
      </c>
      <c r="C24" s="6"/>
      <c r="D24" s="6"/>
    </row>
    <row r="25" spans="1:4" ht="39.75" hidden="1" customHeight="1" x14ac:dyDescent="0.3">
      <c r="A25" s="7" t="s">
        <v>48</v>
      </c>
      <c r="B25" s="9" t="s">
        <v>81</v>
      </c>
      <c r="C25" s="220"/>
      <c r="D25" s="6"/>
    </row>
    <row r="26" spans="1:4" ht="39.75" hidden="1" customHeight="1" x14ac:dyDescent="0.3">
      <c r="A26" s="7" t="s">
        <v>79</v>
      </c>
      <c r="B26" s="9" t="s">
        <v>82</v>
      </c>
      <c r="C26" s="221"/>
      <c r="D26" s="6"/>
    </row>
    <row r="27" spans="1:4" ht="58.5" hidden="1" customHeight="1" x14ac:dyDescent="0.3">
      <c r="A27" s="7" t="s">
        <v>80</v>
      </c>
      <c r="B27" s="9" t="s">
        <v>83</v>
      </c>
      <c r="C27" s="222"/>
      <c r="D27" s="6"/>
    </row>
    <row r="28" spans="1:4" ht="47.25" customHeight="1" x14ac:dyDescent="0.3">
      <c r="A28" s="7" t="s">
        <v>15</v>
      </c>
      <c r="B28" s="8" t="s">
        <v>6</v>
      </c>
      <c r="C28" s="18"/>
      <c r="D28" s="18"/>
    </row>
    <row r="29" spans="1:4" ht="48.75" hidden="1" customHeight="1" x14ac:dyDescent="0.3">
      <c r="A29" s="7"/>
      <c r="B29" s="9" t="s">
        <v>122</v>
      </c>
      <c r="C29" s="6"/>
      <c r="D29" s="6"/>
    </row>
    <row r="30" spans="1:4" ht="57.75" hidden="1" customHeight="1" x14ac:dyDescent="0.3">
      <c r="A30" s="7" t="s">
        <v>16</v>
      </c>
      <c r="B30" s="9" t="s">
        <v>123</v>
      </c>
      <c r="C30" s="6"/>
      <c r="D30" s="6"/>
    </row>
    <row r="31" spans="1:4" ht="83.25" hidden="1" customHeight="1" x14ac:dyDescent="0.3">
      <c r="A31" s="7" t="s">
        <v>17</v>
      </c>
      <c r="B31" s="9" t="s">
        <v>124</v>
      </c>
      <c r="C31" s="6"/>
      <c r="D31" s="6"/>
    </row>
    <row r="32" spans="1:4" ht="35.25" hidden="1" customHeight="1" x14ac:dyDescent="0.3">
      <c r="A32" s="11" t="s">
        <v>18</v>
      </c>
      <c r="B32" s="10" t="s">
        <v>93</v>
      </c>
      <c r="C32" s="18"/>
      <c r="D32" s="18"/>
    </row>
    <row r="33" spans="1:4" ht="43.5" hidden="1" customHeight="1" x14ac:dyDescent="0.3">
      <c r="A33" s="7"/>
      <c r="B33" s="12" t="s">
        <v>58</v>
      </c>
      <c r="C33" s="19"/>
      <c r="D33" s="19"/>
    </row>
    <row r="34" spans="1:4" ht="39" hidden="1" customHeight="1" x14ac:dyDescent="0.3">
      <c r="A34" s="7"/>
      <c r="B34" s="12" t="s">
        <v>84</v>
      </c>
      <c r="C34" s="19"/>
      <c r="D34" s="19"/>
    </row>
    <row r="35" spans="1:4" ht="39" hidden="1" customHeight="1" x14ac:dyDescent="0.3">
      <c r="A35" s="7"/>
      <c r="B35" s="12" t="s">
        <v>85</v>
      </c>
      <c r="C35" s="19"/>
      <c r="D35" s="19"/>
    </row>
    <row r="36" spans="1:4" ht="32.25" hidden="1" customHeight="1" x14ac:dyDescent="0.3">
      <c r="A36" s="7"/>
      <c r="B36" s="12" t="s">
        <v>86</v>
      </c>
      <c r="C36" s="19"/>
      <c r="D36" s="19"/>
    </row>
    <row r="37" spans="1:4" ht="25.5" hidden="1" customHeight="1" x14ac:dyDescent="0.3">
      <c r="A37" s="7"/>
      <c r="B37" s="12" t="s">
        <v>87</v>
      </c>
      <c r="C37" s="19"/>
      <c r="D37" s="19"/>
    </row>
    <row r="38" spans="1:4" ht="33" hidden="1" customHeight="1" x14ac:dyDescent="0.3">
      <c r="A38" s="7" t="s">
        <v>56</v>
      </c>
      <c r="B38" s="10" t="s">
        <v>88</v>
      </c>
      <c r="C38" s="19"/>
      <c r="D38" s="19"/>
    </row>
    <row r="39" spans="1:4" ht="42" hidden="1" customHeight="1" x14ac:dyDescent="0.3">
      <c r="A39" s="7" t="s">
        <v>57</v>
      </c>
      <c r="B39" s="10" t="s">
        <v>59</v>
      </c>
      <c r="C39" s="19"/>
      <c r="D39" s="19"/>
    </row>
    <row r="40" spans="1:4" ht="34.5" customHeight="1" x14ac:dyDescent="0.3">
      <c r="A40" s="7" t="s">
        <v>19</v>
      </c>
      <c r="B40" s="10" t="s">
        <v>130</v>
      </c>
      <c r="C40" s="16">
        <v>41850</v>
      </c>
      <c r="D40" s="6">
        <v>502</v>
      </c>
    </row>
    <row r="41" spans="1:4" ht="17.25" hidden="1" customHeight="1" x14ac:dyDescent="0.3">
      <c r="A41" s="7"/>
      <c r="B41" s="9" t="s">
        <v>7</v>
      </c>
      <c r="C41" s="6"/>
      <c r="D41" s="6"/>
    </row>
    <row r="42" spans="1:4" ht="20.25" hidden="1" customHeight="1" x14ac:dyDescent="0.3">
      <c r="A42" s="7" t="s">
        <v>20</v>
      </c>
      <c r="B42" s="9" t="s">
        <v>75</v>
      </c>
      <c r="C42" s="6"/>
      <c r="D42" s="6"/>
    </row>
    <row r="43" spans="1:4" ht="40.5" hidden="1" customHeight="1" x14ac:dyDescent="0.3">
      <c r="A43" s="7" t="s">
        <v>21</v>
      </c>
      <c r="B43" s="9" t="s">
        <v>94</v>
      </c>
      <c r="C43" s="6"/>
      <c r="D43" s="6"/>
    </row>
    <row r="44" spans="1:4" ht="60.75" hidden="1" customHeight="1" x14ac:dyDescent="0.3">
      <c r="A44" s="7" t="s">
        <v>22</v>
      </c>
      <c r="B44" s="10" t="s">
        <v>95</v>
      </c>
      <c r="C44" s="19"/>
      <c r="D44" s="19"/>
    </row>
    <row r="45" spans="1:4" ht="46.5" customHeight="1" x14ac:dyDescent="0.3">
      <c r="A45" s="7" t="s">
        <v>23</v>
      </c>
      <c r="B45" s="9" t="s">
        <v>1</v>
      </c>
      <c r="C45" s="6"/>
      <c r="D45" s="6"/>
    </row>
    <row r="46" spans="1:4" ht="15.75" hidden="1" customHeight="1" x14ac:dyDescent="0.3">
      <c r="A46" s="7"/>
      <c r="B46" s="9" t="s">
        <v>7</v>
      </c>
      <c r="C46" s="6"/>
      <c r="D46" s="6"/>
    </row>
    <row r="47" spans="1:4" ht="33" hidden="1" customHeight="1" x14ac:dyDescent="0.3">
      <c r="A47" s="7" t="s">
        <v>25</v>
      </c>
      <c r="B47" s="9" t="s">
        <v>96</v>
      </c>
      <c r="C47" s="6"/>
      <c r="D47" s="6"/>
    </row>
    <row r="48" spans="1:4" ht="24.75" hidden="1" customHeight="1" x14ac:dyDescent="0.3">
      <c r="A48" s="7" t="s">
        <v>24</v>
      </c>
      <c r="B48" s="9" t="s">
        <v>60</v>
      </c>
      <c r="C48" s="6"/>
      <c r="D48" s="6"/>
    </row>
    <row r="49" spans="1:4" ht="61.5" customHeight="1" x14ac:dyDescent="0.3">
      <c r="A49" s="7" t="s">
        <v>26</v>
      </c>
      <c r="B49" s="10" t="s">
        <v>133</v>
      </c>
      <c r="C49" s="24">
        <v>41850</v>
      </c>
      <c r="D49" s="19">
        <v>505</v>
      </c>
    </row>
    <row r="50" spans="1:4" ht="27" hidden="1" customHeight="1" x14ac:dyDescent="0.3">
      <c r="A50" s="7"/>
      <c r="B50" s="9" t="s">
        <v>106</v>
      </c>
      <c r="C50" s="18"/>
      <c r="D50" s="18"/>
    </row>
    <row r="51" spans="1:4" ht="27" hidden="1" customHeight="1" x14ac:dyDescent="0.3">
      <c r="A51" s="7" t="s">
        <v>27</v>
      </c>
      <c r="B51" s="9" t="s">
        <v>109</v>
      </c>
      <c r="C51" s="18"/>
      <c r="D51" s="18"/>
    </row>
    <row r="52" spans="1:4" ht="27.75" hidden="1" customHeight="1" x14ac:dyDescent="0.3">
      <c r="A52" s="7" t="s">
        <v>107</v>
      </c>
      <c r="B52" s="9" t="s">
        <v>110</v>
      </c>
      <c r="C52" s="18"/>
      <c r="D52" s="18"/>
    </row>
    <row r="53" spans="1:4" ht="27.75" hidden="1" customHeight="1" x14ac:dyDescent="0.3">
      <c r="A53" s="13" t="s">
        <v>108</v>
      </c>
      <c r="B53" s="9" t="s">
        <v>111</v>
      </c>
      <c r="C53" s="18"/>
      <c r="D53" s="18"/>
    </row>
    <row r="54" spans="1:4" ht="47.25" customHeight="1" x14ac:dyDescent="0.3">
      <c r="A54" s="7" t="s">
        <v>28</v>
      </c>
      <c r="B54" s="9" t="s">
        <v>128</v>
      </c>
      <c r="C54" s="16">
        <v>41845</v>
      </c>
      <c r="D54" s="6">
        <v>487</v>
      </c>
    </row>
    <row r="55" spans="1:4" ht="21.75" hidden="1" customHeight="1" x14ac:dyDescent="0.3">
      <c r="A55" s="7"/>
      <c r="B55" s="8" t="s">
        <v>125</v>
      </c>
      <c r="C55" s="6"/>
      <c r="D55" s="6"/>
    </row>
    <row r="56" spans="1:4" ht="23.25" hidden="1" customHeight="1" x14ac:dyDescent="0.3">
      <c r="A56" s="7" t="s">
        <v>65</v>
      </c>
      <c r="B56" s="9" t="s">
        <v>8</v>
      </c>
      <c r="C56" s="6"/>
      <c r="D56" s="6"/>
    </row>
    <row r="57" spans="1:4" ht="69" hidden="1" customHeight="1" x14ac:dyDescent="0.3">
      <c r="A57" s="7" t="s">
        <v>31</v>
      </c>
      <c r="B57" s="10" t="s">
        <v>61</v>
      </c>
      <c r="C57" s="19"/>
      <c r="D57" s="19"/>
    </row>
    <row r="58" spans="1:4" ht="45.75" customHeight="1" x14ac:dyDescent="0.3">
      <c r="A58" s="7" t="s">
        <v>97</v>
      </c>
      <c r="B58" s="9" t="s">
        <v>9</v>
      </c>
      <c r="C58" s="20"/>
      <c r="D58" s="20"/>
    </row>
    <row r="59" spans="1:4" ht="16.5" hidden="1" customHeight="1" x14ac:dyDescent="0.3">
      <c r="B59" s="9" t="s">
        <v>66</v>
      </c>
      <c r="C59" s="6"/>
      <c r="D59" s="6"/>
    </row>
    <row r="60" spans="1:4" ht="33.75" hidden="1" customHeight="1" x14ac:dyDescent="0.3">
      <c r="A60" s="7" t="s">
        <v>69</v>
      </c>
      <c r="B60" s="9" t="s">
        <v>62</v>
      </c>
      <c r="C60" s="6"/>
      <c r="D60" s="6"/>
    </row>
    <row r="61" spans="1:4" ht="30.75" hidden="1" customHeight="1" x14ac:dyDescent="0.3">
      <c r="A61" s="7" t="s">
        <v>70</v>
      </c>
      <c r="B61" s="9" t="s">
        <v>63</v>
      </c>
      <c r="C61" s="6"/>
      <c r="D61" s="6"/>
    </row>
    <row r="62" spans="1:4" ht="20.25" hidden="1" customHeight="1" x14ac:dyDescent="0.3">
      <c r="A62" s="7" t="s">
        <v>71</v>
      </c>
      <c r="B62" s="9" t="s">
        <v>64</v>
      </c>
      <c r="C62" s="6"/>
      <c r="D62" s="6"/>
    </row>
    <row r="63" spans="1:4" ht="47.25" customHeight="1" x14ac:dyDescent="0.3">
      <c r="A63" s="7" t="s">
        <v>39</v>
      </c>
      <c r="B63" s="9" t="s">
        <v>29</v>
      </c>
      <c r="C63" s="6"/>
      <c r="D63" s="6"/>
    </row>
    <row r="64" spans="1:4" ht="18" hidden="1" customHeight="1" x14ac:dyDescent="0.3">
      <c r="A64" s="7"/>
      <c r="B64" s="9" t="s">
        <v>66</v>
      </c>
      <c r="C64" s="6"/>
      <c r="D64" s="6"/>
    </row>
    <row r="65" spans="1:4" ht="21.75" hidden="1" customHeight="1" x14ac:dyDescent="0.3">
      <c r="A65" s="7" t="s">
        <v>40</v>
      </c>
      <c r="B65" s="9" t="s">
        <v>67</v>
      </c>
      <c r="C65" s="6"/>
      <c r="D65" s="6"/>
    </row>
    <row r="66" spans="1:4" ht="41.25" hidden="1" customHeight="1" x14ac:dyDescent="0.3">
      <c r="A66" s="7" t="s">
        <v>41</v>
      </c>
      <c r="B66" s="9" t="s">
        <v>68</v>
      </c>
      <c r="C66" s="6"/>
      <c r="D66" s="6"/>
    </row>
    <row r="67" spans="1:4" ht="28.5" hidden="1" customHeight="1" x14ac:dyDescent="0.3">
      <c r="A67" s="7" t="s">
        <v>42</v>
      </c>
      <c r="B67" s="9" t="s">
        <v>98</v>
      </c>
      <c r="C67" s="6"/>
      <c r="D67" s="6"/>
    </row>
    <row r="68" spans="1:4" ht="45" customHeight="1" x14ac:dyDescent="0.3">
      <c r="A68" s="7" t="s">
        <v>99</v>
      </c>
      <c r="B68" s="9" t="s">
        <v>129</v>
      </c>
      <c r="C68" s="16">
        <v>41850</v>
      </c>
      <c r="D68" s="6">
        <v>501</v>
      </c>
    </row>
    <row r="69" spans="1:4" ht="18" hidden="1" customHeight="1" x14ac:dyDescent="0.3">
      <c r="A69" s="7"/>
      <c r="B69" s="9" t="s">
        <v>72</v>
      </c>
      <c r="C69" s="9"/>
      <c r="D69" s="9"/>
    </row>
    <row r="70" spans="1:4" ht="21" hidden="1" customHeight="1" x14ac:dyDescent="0.3">
      <c r="A70" s="7" t="s">
        <v>101</v>
      </c>
      <c r="B70" s="9" t="s">
        <v>73</v>
      </c>
      <c r="C70" s="9"/>
      <c r="D70" s="9"/>
    </row>
    <row r="71" spans="1:4" ht="29.25" hidden="1" customHeight="1" x14ac:dyDescent="0.3">
      <c r="A71" s="7" t="s">
        <v>102</v>
      </c>
      <c r="B71" s="9" t="s">
        <v>74</v>
      </c>
      <c r="C71" s="9"/>
      <c r="D71" s="9"/>
    </row>
    <row r="72" spans="1:4" ht="32.25" hidden="1" customHeight="1" x14ac:dyDescent="0.3">
      <c r="A72" s="7" t="s">
        <v>103</v>
      </c>
      <c r="B72" s="9" t="s">
        <v>100</v>
      </c>
      <c r="C72" s="9"/>
      <c r="D72" s="9"/>
    </row>
    <row r="73" spans="1:4" ht="29.25" hidden="1" customHeight="1" x14ac:dyDescent="0.3">
      <c r="A73" s="11" t="s">
        <v>104</v>
      </c>
      <c r="B73" s="10" t="s">
        <v>38</v>
      </c>
      <c r="C73" s="10"/>
      <c r="D73" s="10"/>
    </row>
    <row r="74" spans="1:4" ht="31.5" hidden="1" customHeight="1" x14ac:dyDescent="0.3">
      <c r="A74" s="7"/>
      <c r="B74" s="10" t="s">
        <v>126</v>
      </c>
      <c r="C74" s="10"/>
      <c r="D74" s="10"/>
    </row>
    <row r="75" spans="1:4" ht="29.25" hidden="1" customHeight="1" x14ac:dyDescent="0.3">
      <c r="A75" s="7"/>
      <c r="B75" s="14" t="s">
        <v>33</v>
      </c>
      <c r="C75" s="10"/>
      <c r="D75" s="10"/>
    </row>
    <row r="76" spans="1:4" ht="29.25" hidden="1" customHeight="1" x14ac:dyDescent="0.3">
      <c r="A76" s="7" t="s">
        <v>105</v>
      </c>
      <c r="B76" s="10" t="s">
        <v>127</v>
      </c>
      <c r="C76" s="10"/>
      <c r="D76" s="10"/>
    </row>
    <row r="77" spans="1:4" ht="21" hidden="1" customHeight="1" x14ac:dyDescent="0.3">
      <c r="A77" s="7"/>
      <c r="B77" s="14" t="s">
        <v>35</v>
      </c>
      <c r="C77" s="10"/>
      <c r="D77" s="10"/>
    </row>
    <row r="78" spans="1:4" ht="29.25" hidden="1" customHeight="1" x14ac:dyDescent="0.3">
      <c r="A78" s="7"/>
      <c r="B78" s="14" t="s">
        <v>36</v>
      </c>
      <c r="C78" s="10"/>
      <c r="D78" s="10"/>
    </row>
    <row r="79" spans="1:4" ht="29.25" hidden="1" customHeight="1" x14ac:dyDescent="0.3">
      <c r="A79" s="7"/>
      <c r="B79" s="14" t="s">
        <v>37</v>
      </c>
      <c r="C79" s="10"/>
      <c r="D79" s="10"/>
    </row>
    <row r="80" spans="1:4" hidden="1" x14ac:dyDescent="0.3">
      <c r="A80" s="7"/>
      <c r="B80" s="9" t="s">
        <v>32</v>
      </c>
      <c r="C80" s="9"/>
      <c r="D80" s="9"/>
    </row>
    <row r="81" spans="1:4" ht="31.2" x14ac:dyDescent="0.3">
      <c r="A81" s="11" t="s">
        <v>104</v>
      </c>
      <c r="B81" s="10" t="s">
        <v>135</v>
      </c>
      <c r="C81" s="16">
        <v>41850</v>
      </c>
      <c r="D81" s="6">
        <v>504</v>
      </c>
    </row>
    <row r="82" spans="1:4" hidden="1" x14ac:dyDescent="0.3">
      <c r="A82" s="22"/>
      <c r="B82" s="21" t="s">
        <v>126</v>
      </c>
      <c r="C82" s="9"/>
      <c r="D82" s="9"/>
    </row>
    <row r="83" spans="1:4" ht="31.2" hidden="1" x14ac:dyDescent="0.3">
      <c r="A83" s="22"/>
      <c r="B83" s="23" t="s">
        <v>33</v>
      </c>
      <c r="C83" s="9"/>
      <c r="D83" s="9"/>
    </row>
    <row r="84" spans="1:4" ht="31.2" hidden="1" x14ac:dyDescent="0.3">
      <c r="A84" s="22" t="s">
        <v>105</v>
      </c>
      <c r="B84" s="21" t="s">
        <v>127</v>
      </c>
      <c r="C84" s="9"/>
      <c r="D84" s="9"/>
    </row>
    <row r="85" spans="1:4" hidden="1" x14ac:dyDescent="0.3">
      <c r="A85" s="22"/>
      <c r="B85" s="23" t="s">
        <v>35</v>
      </c>
      <c r="C85" s="9"/>
      <c r="D85" s="9"/>
    </row>
    <row r="86" spans="1:4" ht="31.2" hidden="1" x14ac:dyDescent="0.3">
      <c r="A86" s="22"/>
      <c r="B86" s="23" t="s">
        <v>36</v>
      </c>
      <c r="C86" s="9"/>
      <c r="D86" s="9"/>
    </row>
    <row r="87" spans="1:4" ht="31.2" hidden="1" x14ac:dyDescent="0.3">
      <c r="A87" s="22"/>
      <c r="B87" s="23" t="s">
        <v>37</v>
      </c>
      <c r="C87" s="9"/>
      <c r="D87" s="9"/>
    </row>
    <row r="88" spans="1:4" x14ac:dyDescent="0.3">
      <c r="B88" s="15"/>
      <c r="C88" s="15"/>
      <c r="D88" s="15"/>
    </row>
    <row r="89" spans="1:4" x14ac:dyDescent="0.3">
      <c r="B89" s="15"/>
      <c r="C89" s="15"/>
      <c r="D89" s="15"/>
    </row>
    <row r="90" spans="1:4" x14ac:dyDescent="0.3">
      <c r="B90" s="15"/>
      <c r="C90" s="15"/>
      <c r="D90" s="15"/>
    </row>
    <row r="91" spans="1:4" x14ac:dyDescent="0.3">
      <c r="B91" s="15"/>
      <c r="C91" s="15"/>
      <c r="D91" s="15"/>
    </row>
    <row r="92" spans="1:4" x14ac:dyDescent="0.3">
      <c r="B92" s="15"/>
      <c r="C92" s="15"/>
      <c r="D92" s="15"/>
    </row>
    <row r="93" spans="1:4" x14ac:dyDescent="0.3">
      <c r="B93" s="15"/>
      <c r="C93" s="15"/>
      <c r="D93" s="15"/>
    </row>
    <row r="94" spans="1:4" x14ac:dyDescent="0.3">
      <c r="B94" s="15"/>
      <c r="C94" s="15"/>
      <c r="D94" s="15"/>
    </row>
    <row r="95" spans="1:4" x14ac:dyDescent="0.3">
      <c r="B95" s="15"/>
      <c r="C95" s="15"/>
      <c r="D95" s="15"/>
    </row>
  </sheetData>
  <mergeCells count="7">
    <mergeCell ref="C25:C27"/>
    <mergeCell ref="C4:D4"/>
    <mergeCell ref="A4:A5"/>
    <mergeCell ref="B4:B5"/>
    <mergeCell ref="A1:D1"/>
    <mergeCell ref="A2:D2"/>
    <mergeCell ref="A3:D3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6"/>
  <sheetViews>
    <sheetView topLeftCell="A10" workbookViewId="0">
      <selection activeCell="G18" sqref="G18"/>
    </sheetView>
  </sheetViews>
  <sheetFormatPr defaultColWidth="9.109375" defaultRowHeight="15.6" x14ac:dyDescent="0.3"/>
  <cols>
    <col min="1" max="1" width="6.6640625" style="4" customWidth="1"/>
    <col min="2" max="2" width="57.6640625" style="5" customWidth="1"/>
    <col min="3" max="3" width="12" style="5" customWidth="1"/>
    <col min="4" max="4" width="10.88671875" style="5" customWidth="1"/>
    <col min="5" max="16384" width="9.109375" style="3"/>
  </cols>
  <sheetData>
    <row r="1" spans="1:4" x14ac:dyDescent="0.3">
      <c r="A1" s="227" t="s">
        <v>112</v>
      </c>
      <c r="B1" s="227"/>
      <c r="C1" s="227"/>
      <c r="D1" s="227"/>
    </row>
    <row r="2" spans="1:4" ht="18" customHeight="1" x14ac:dyDescent="0.3">
      <c r="A2" s="228" t="s">
        <v>113</v>
      </c>
      <c r="B2" s="228"/>
      <c r="C2" s="228"/>
      <c r="D2" s="228"/>
    </row>
    <row r="3" spans="1:4" ht="41.25" customHeight="1" x14ac:dyDescent="0.3">
      <c r="A3" s="229" t="s">
        <v>114</v>
      </c>
      <c r="B3" s="229"/>
      <c r="C3" s="229"/>
      <c r="D3" s="229"/>
    </row>
    <row r="4" spans="1:4" ht="49.5" customHeight="1" x14ac:dyDescent="0.3">
      <c r="A4" s="225" t="s">
        <v>137</v>
      </c>
      <c r="B4" s="220" t="s">
        <v>0</v>
      </c>
      <c r="C4" s="223" t="s">
        <v>117</v>
      </c>
      <c r="D4" s="224"/>
    </row>
    <row r="5" spans="1:4" ht="30" customHeight="1" x14ac:dyDescent="0.3">
      <c r="A5" s="226"/>
      <c r="B5" s="222"/>
      <c r="C5" s="6" t="s">
        <v>115</v>
      </c>
      <c r="D5" s="6" t="s">
        <v>116</v>
      </c>
    </row>
    <row r="6" spans="1:4" ht="47.25" customHeight="1" x14ac:dyDescent="0.3">
      <c r="A6" s="7" t="s">
        <v>134</v>
      </c>
      <c r="B6" s="9" t="s">
        <v>128</v>
      </c>
      <c r="C6" s="16">
        <v>41845</v>
      </c>
      <c r="D6" s="6">
        <v>487</v>
      </c>
    </row>
    <row r="7" spans="1:4" ht="48" customHeight="1" x14ac:dyDescent="0.3">
      <c r="A7" s="7" t="s">
        <v>2</v>
      </c>
      <c r="B7" s="9" t="s">
        <v>129</v>
      </c>
      <c r="C7" s="16">
        <v>41850</v>
      </c>
      <c r="D7" s="6">
        <v>501</v>
      </c>
    </row>
    <row r="8" spans="1:4" ht="34.5" customHeight="1" x14ac:dyDescent="0.3">
      <c r="A8" s="7" t="s">
        <v>12</v>
      </c>
      <c r="B8" s="10" t="s">
        <v>130</v>
      </c>
      <c r="C8" s="16">
        <v>41850</v>
      </c>
      <c r="D8" s="6">
        <v>502</v>
      </c>
    </row>
    <row r="9" spans="1:4" ht="47.25" customHeight="1" x14ac:dyDescent="0.3">
      <c r="A9" s="7" t="s">
        <v>13</v>
      </c>
      <c r="B9" s="8" t="s">
        <v>131</v>
      </c>
      <c r="C9" s="16">
        <v>41850</v>
      </c>
      <c r="D9" s="6">
        <v>503</v>
      </c>
    </row>
    <row r="10" spans="1:4" ht="30" customHeight="1" x14ac:dyDescent="0.3">
      <c r="A10" s="11" t="s">
        <v>15</v>
      </c>
      <c r="B10" s="25" t="s">
        <v>135</v>
      </c>
      <c r="C10" s="16">
        <v>41850</v>
      </c>
      <c r="D10" s="6">
        <v>504</v>
      </c>
    </row>
    <row r="11" spans="1:4" ht="65.25" customHeight="1" x14ac:dyDescent="0.3">
      <c r="A11" s="7" t="s">
        <v>19</v>
      </c>
      <c r="B11" s="10" t="s">
        <v>133</v>
      </c>
      <c r="C11" s="24">
        <v>41850</v>
      </c>
      <c r="D11" s="19">
        <v>505</v>
      </c>
    </row>
    <row r="12" spans="1:4" ht="33.75" customHeight="1" x14ac:dyDescent="0.3">
      <c r="A12" s="7" t="s">
        <v>23</v>
      </c>
      <c r="B12" s="8" t="s">
        <v>132</v>
      </c>
      <c r="C12" s="16">
        <v>41850</v>
      </c>
      <c r="D12" s="6">
        <v>506</v>
      </c>
    </row>
    <row r="13" spans="1:4" ht="33.75" customHeight="1" x14ac:dyDescent="0.3">
      <c r="A13" s="7" t="s">
        <v>26</v>
      </c>
      <c r="B13" s="8" t="s">
        <v>5</v>
      </c>
      <c r="C13" s="16">
        <v>41850</v>
      </c>
      <c r="D13" s="6">
        <v>507</v>
      </c>
    </row>
    <row r="14" spans="1:4" ht="51" customHeight="1" x14ac:dyDescent="0.3">
      <c r="A14" s="7" t="s">
        <v>28</v>
      </c>
      <c r="B14" s="8" t="s">
        <v>4</v>
      </c>
      <c r="C14" s="16">
        <v>41851</v>
      </c>
      <c r="D14" s="6">
        <v>511</v>
      </c>
    </row>
    <row r="15" spans="1:4" ht="46.5" customHeight="1" x14ac:dyDescent="0.3">
      <c r="A15" s="7"/>
      <c r="B15" s="8" t="s">
        <v>6</v>
      </c>
      <c r="C15" s="18"/>
      <c r="D15" s="18"/>
    </row>
    <row r="16" spans="1:4" ht="46.5" customHeight="1" x14ac:dyDescent="0.3">
      <c r="A16" s="7"/>
      <c r="B16" s="9" t="s">
        <v>1</v>
      </c>
      <c r="C16" s="6"/>
      <c r="D16" s="6"/>
    </row>
    <row r="17" spans="1:4" ht="47.25" customHeight="1" x14ac:dyDescent="0.3">
      <c r="A17" s="7"/>
      <c r="B17" s="9" t="s">
        <v>9</v>
      </c>
      <c r="C17" s="20"/>
      <c r="D17" s="20"/>
    </row>
    <row r="18" spans="1:4" ht="47.25" customHeight="1" x14ac:dyDescent="0.3">
      <c r="A18" s="7"/>
      <c r="B18" s="9" t="s">
        <v>29</v>
      </c>
      <c r="C18" s="6"/>
      <c r="D18" s="6"/>
    </row>
    <row r="19" spans="1:4" x14ac:dyDescent="0.3">
      <c r="B19" s="15"/>
      <c r="C19" s="15"/>
      <c r="D19" s="15"/>
    </row>
    <row r="20" spans="1:4" x14ac:dyDescent="0.3">
      <c r="B20" s="15"/>
      <c r="C20" s="15"/>
      <c r="D20" s="15"/>
    </row>
    <row r="21" spans="1:4" x14ac:dyDescent="0.3">
      <c r="B21" s="15"/>
      <c r="C21" s="15"/>
      <c r="D21" s="15"/>
    </row>
    <row r="22" spans="1:4" x14ac:dyDescent="0.3">
      <c r="B22" s="15"/>
      <c r="C22" s="15"/>
      <c r="D22" s="15"/>
    </row>
    <row r="23" spans="1:4" x14ac:dyDescent="0.3">
      <c r="B23" s="15"/>
      <c r="C23" s="15"/>
      <c r="D23" s="15"/>
    </row>
    <row r="24" spans="1:4" x14ac:dyDescent="0.3">
      <c r="B24" s="15"/>
      <c r="C24" s="15"/>
      <c r="D24" s="15"/>
    </row>
    <row r="25" spans="1:4" x14ac:dyDescent="0.3">
      <c r="B25" s="15"/>
      <c r="C25" s="15"/>
      <c r="D25" s="15"/>
    </row>
    <row r="26" spans="1:4" x14ac:dyDescent="0.3">
      <c r="B26" s="15"/>
      <c r="C26" s="15"/>
      <c r="D26" s="15"/>
    </row>
  </sheetData>
  <mergeCells count="6">
    <mergeCell ref="A1:D1"/>
    <mergeCell ref="A2:D2"/>
    <mergeCell ref="A3:D3"/>
    <mergeCell ref="A4:A5"/>
    <mergeCell ref="B4:B5"/>
    <mergeCell ref="C4:D4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Исполнение за 2022 год</vt:lpstr>
      <vt:lpstr>Перечень МП по списку</vt:lpstr>
      <vt:lpstr>Перечень МП по дате принятия</vt:lpstr>
      <vt:lpstr>'Исполнение за 2022 год'!Заголовки_для_печати</vt:lpstr>
      <vt:lpstr>'Исполнение за 2022 год'!Область_печати</vt:lpstr>
    </vt:vector>
  </TitlesOfParts>
  <Company>Администрация МО "Городской округ Ногликский"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donets</dc:creator>
  <cp:lastModifiedBy>Елена Г. Визнер</cp:lastModifiedBy>
  <cp:lastPrinted>2023-04-24T01:45:38Z</cp:lastPrinted>
  <dcterms:created xsi:type="dcterms:W3CDTF">2014-06-11T00:06:01Z</dcterms:created>
  <dcterms:modified xsi:type="dcterms:W3CDTF">2023-04-24T01:48:36Z</dcterms:modified>
</cp:coreProperties>
</file>