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I46" i="10" l="1"/>
  <c r="I42" i="10"/>
  <c r="I43" i="10"/>
  <c r="I40" i="10"/>
  <c r="I34" i="10"/>
  <c r="I35" i="10"/>
  <c r="I36" i="10"/>
  <c r="I37" i="10"/>
  <c r="I38" i="10"/>
  <c r="I39" i="10"/>
  <c r="I27" i="10"/>
  <c r="I28" i="10"/>
  <c r="I29" i="10"/>
  <c r="I30" i="10"/>
  <c r="I17" i="10"/>
  <c r="I18" i="10"/>
  <c r="I19" i="10"/>
  <c r="I20" i="10"/>
  <c r="I21" i="10"/>
  <c r="I22" i="10"/>
  <c r="I23" i="10"/>
  <c r="I24" i="10"/>
  <c r="I25" i="10"/>
  <c r="I26" i="10"/>
  <c r="I11" i="10"/>
  <c r="I12" i="10"/>
  <c r="L35" i="10" l="1"/>
  <c r="L36" i="10"/>
  <c r="L37" i="10"/>
  <c r="L38" i="10"/>
  <c r="L39" i="10"/>
  <c r="L40" i="10"/>
  <c r="L41" i="10"/>
  <c r="L42" i="10"/>
  <c r="L43" i="10"/>
  <c r="L44" i="10"/>
  <c r="L45" i="10"/>
  <c r="L4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8" i="10"/>
  <c r="L9" i="10"/>
  <c r="L10" i="10"/>
  <c r="L11" i="10"/>
  <c r="L12" i="10"/>
  <c r="L13" i="10"/>
  <c r="L14" i="10"/>
  <c r="I44" i="10" l="1"/>
  <c r="I33" i="10"/>
  <c r="I41" i="10"/>
  <c r="I45" i="10" l="1"/>
  <c r="I31" i="10"/>
  <c r="I32" i="10"/>
  <c r="I15" i="10"/>
  <c r="I16" i="10"/>
  <c r="I14" i="10" l="1"/>
  <c r="L15" i="10" l="1"/>
  <c r="L16" i="10" l="1"/>
  <c r="L7" i="10"/>
  <c r="I13" i="10" l="1"/>
  <c r="I7" i="10" l="1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I10" i="10"/>
  <c r="M10" i="10" s="1"/>
  <c r="I9" i="10"/>
  <c r="M9" i="10" s="1"/>
  <c r="I8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красноперка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143/0,9л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195,50/350гр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109,25/250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257/400=642,50, 282/500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<sst xmlns="http://schemas.openxmlformats.org/spreadsheetml/2006/main" count="132" uniqueCount="87">
  <si>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</si>
  <si>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</si>
  <si>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</si>
  <si>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</si>
  <si>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</si>
  <si>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</si>
  <si>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</si>
  <si>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</si>
  <si>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</si>
  <si>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</si>
  <si>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</si>
  <si>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</si>
  <si>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</si>
  <si>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</si>
  <si>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</si>
  <si>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</si>
  <si>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</si>
  <si>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</si>
  <si>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</si>
  <si>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</si>
  <si>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</si>
  <si>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</si>
  <si>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</si>
  <si>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</si>
  <si>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</si>
  <si>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</si>
  <si>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</si>
  <si>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</si>
  <si>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</si>
  <si>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</si>
  <si>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</si>
  <si>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</si>
  <si>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</si>
  <si>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</si>
  <si>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</si>
  <si>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</si>
  <si>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</si>
  <si>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</si>
  <si>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</si>
  <si>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</si>
  <si>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</si>
  <si>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</si>
  <si>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</si>
  <si>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</si>
  <si>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</si>
  <si>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</si>
  <si>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</si>
  <si>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</si>
  <si>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</si>
  <si>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</si>
  <si>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</si>
  <si>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</si>
  <si>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</si>
  <si>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</si>
  <si>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</si>
  <si>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</si>
  <si>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</si>
  <si>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</si>
  <si>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</si>
  <si>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</si>
  <si>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</si>
  <si>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</si>
  <si>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</si>
  <si>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</si>
  <si>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</si>
  <si>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</si>
  <si>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</si>
  <si>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</si>
  <si>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</si>
  <si>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</si>
  <si>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</si>
  <si>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</si>
  <si>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</si>
  <si>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</si>
  <si>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</si>
  <si>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</si>
  <si>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</si>
  <si>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</si>
  <si>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</si>
  <si>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</si>
  <si>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</si>
  <si>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</si>
  <si>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</si>
  <si>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</si>
  <si>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</si>
  <si>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</si>
  <si>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18.12.2024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</si>
</sst>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90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L7" sqref="L7:L46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8" width="17" style="1" customWidth="1"/>
    <col min="9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29" t="s">
        <v>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ht="18.75" customHeight="1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5" ht="18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5" ht="28.9" customHeight="1" x14ac:dyDescent="0.25">
      <c r="A4" s="31" t="s">
        <v>0</v>
      </c>
      <c r="B4" s="31" t="s">
        <v>1</v>
      </c>
      <c r="C4" s="31" t="s">
        <v>71</v>
      </c>
      <c r="D4" s="31" t="s">
        <v>19</v>
      </c>
      <c r="E4" s="34" t="s">
        <v>67</v>
      </c>
      <c r="F4" s="34"/>
      <c r="G4" s="34"/>
      <c r="H4" s="34"/>
      <c r="I4" s="34"/>
      <c r="J4" s="34"/>
      <c r="K4" s="34"/>
      <c r="L4" s="34"/>
      <c r="M4" s="35" t="s">
        <v>73</v>
      </c>
      <c r="N4" s="35" t="s">
        <v>82</v>
      </c>
    </row>
    <row r="5" spans="1:15" ht="40.5" customHeight="1" x14ac:dyDescent="0.25">
      <c r="A5" s="32"/>
      <c r="B5" s="32"/>
      <c r="C5" s="32"/>
      <c r="D5" s="32"/>
      <c r="E5" s="36" t="s">
        <v>66</v>
      </c>
      <c r="F5" s="36"/>
      <c r="G5" s="36"/>
      <c r="H5" s="36"/>
      <c r="I5" s="37"/>
      <c r="J5" s="38" t="s">
        <v>14</v>
      </c>
      <c r="K5" s="39"/>
      <c r="L5" s="40"/>
      <c r="M5" s="35"/>
      <c r="N5" s="35"/>
    </row>
    <row r="6" spans="1:15" ht="45" customHeight="1" x14ac:dyDescent="0.25">
      <c r="A6" s="33"/>
      <c r="B6" s="33"/>
      <c r="C6" s="33"/>
      <c r="D6" s="33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35"/>
      <c r="N6" s="35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690</v>
      </c>
      <c r="F7" s="20">
        <v>0</v>
      </c>
      <c r="G7" s="19">
        <v>0</v>
      </c>
      <c r="H7" s="19">
        <v>0</v>
      </c>
      <c r="I7" s="19">
        <f>E7+F7+G7+H7/1</f>
        <v>690</v>
      </c>
      <c r="J7" s="19">
        <v>650</v>
      </c>
      <c r="K7" s="20">
        <v>1010</v>
      </c>
      <c r="L7" s="19">
        <f>(J7+K7)/2</f>
        <v>830</v>
      </c>
      <c r="M7" s="21">
        <f>I7/L7*100</f>
        <v>83.132530120481931</v>
      </c>
      <c r="N7" s="41">
        <f>SUM(M7+M8+M9+M10+M11+M12)/6</f>
        <v>85.090079019033482</v>
      </c>
      <c r="O7" s="28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760</v>
      </c>
      <c r="F8" s="19">
        <v>690</v>
      </c>
      <c r="G8" s="19">
        <v>851</v>
      </c>
      <c r="H8" s="19">
        <v>660</v>
      </c>
      <c r="I8" s="19">
        <f>(E8+F8+G8+H8)/4</f>
        <v>740.25</v>
      </c>
      <c r="J8" s="19">
        <v>672</v>
      </c>
      <c r="K8" s="20">
        <v>833</v>
      </c>
      <c r="L8" s="19">
        <f t="shared" ref="L8:L14" si="0">(J8+K8)/2</f>
        <v>752.5</v>
      </c>
      <c r="M8" s="21">
        <f t="shared" ref="M8:M45" si="1">I8/L8*100</f>
        <v>98.372093023255815</v>
      </c>
      <c r="N8" s="41"/>
      <c r="O8" s="28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397</v>
      </c>
      <c r="F9" s="19">
        <v>0</v>
      </c>
      <c r="G9" s="19">
        <v>292</v>
      </c>
      <c r="H9" s="19">
        <v>312</v>
      </c>
      <c r="I9" s="19">
        <f>(E9+F9+G9+H9)/3</f>
        <v>333.66666666666669</v>
      </c>
      <c r="J9" s="19">
        <v>314</v>
      </c>
      <c r="K9" s="25">
        <v>378</v>
      </c>
      <c r="L9" s="19">
        <f t="shared" si="0"/>
        <v>346</v>
      </c>
      <c r="M9" s="21">
        <f t="shared" si="1"/>
        <v>96.435452793834301</v>
      </c>
      <c r="N9" s="41"/>
      <c r="O9" s="28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420</v>
      </c>
      <c r="F10" s="19">
        <v>485</v>
      </c>
      <c r="G10" s="19">
        <v>408</v>
      </c>
      <c r="H10" s="19">
        <v>456</v>
      </c>
      <c r="I10" s="19">
        <f t="shared" ref="I10:I12" si="2">(E10+F10+G10+H10)/4</f>
        <v>442.25</v>
      </c>
      <c r="J10" s="19">
        <v>506</v>
      </c>
      <c r="K10" s="25">
        <v>511</v>
      </c>
      <c r="L10" s="19">
        <f t="shared" si="0"/>
        <v>508.5</v>
      </c>
      <c r="M10" s="21">
        <f t="shared" si="1"/>
        <v>86.971484759095375</v>
      </c>
      <c r="N10" s="41"/>
      <c r="O10" s="28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290</v>
      </c>
      <c r="F11" s="19">
        <v>260</v>
      </c>
      <c r="G11" s="19">
        <v>307</v>
      </c>
      <c r="H11" s="19">
        <v>335</v>
      </c>
      <c r="I11" s="19">
        <f t="shared" si="2"/>
        <v>298</v>
      </c>
      <c r="J11" s="19">
        <v>392</v>
      </c>
      <c r="K11" s="19">
        <v>357</v>
      </c>
      <c r="L11" s="19">
        <f t="shared" si="0"/>
        <v>374.5</v>
      </c>
      <c r="M11" s="21">
        <f t="shared" si="1"/>
        <v>79.572763684913213</v>
      </c>
      <c r="N11" s="41"/>
      <c r="O11" s="28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550</v>
      </c>
      <c r="F12" s="19">
        <v>570.5</v>
      </c>
      <c r="G12" s="19">
        <v>880</v>
      </c>
      <c r="H12" s="19">
        <v>470</v>
      </c>
      <c r="I12" s="19">
        <f t="shared" si="2"/>
        <v>617.625</v>
      </c>
      <c r="J12" s="19">
        <v>753</v>
      </c>
      <c r="K12" s="19">
        <v>1117</v>
      </c>
      <c r="L12" s="19">
        <f t="shared" si="0"/>
        <v>935</v>
      </c>
      <c r="M12" s="21">
        <f t="shared" si="1"/>
        <v>66.056149732620312</v>
      </c>
      <c r="N12" s="41"/>
      <c r="O12" s="28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19">
        <v>132</v>
      </c>
      <c r="F13" s="19">
        <v>100</v>
      </c>
      <c r="G13" s="19">
        <v>0</v>
      </c>
      <c r="H13" s="19">
        <v>104</v>
      </c>
      <c r="I13" s="19">
        <f>(E13+F13+G13+H13)/3</f>
        <v>112</v>
      </c>
      <c r="J13" s="19">
        <v>100</v>
      </c>
      <c r="K13" s="19">
        <v>104</v>
      </c>
      <c r="L13" s="19">
        <f t="shared" si="0"/>
        <v>102</v>
      </c>
      <c r="M13" s="21">
        <f t="shared" si="1"/>
        <v>109.80392156862746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174</v>
      </c>
      <c r="F14" s="19">
        <v>191</v>
      </c>
      <c r="G14" s="19">
        <v>185</v>
      </c>
      <c r="H14" s="19">
        <v>167</v>
      </c>
      <c r="I14" s="19">
        <f>(E14+F14+G14+H14)/4</f>
        <v>179.25</v>
      </c>
      <c r="J14" s="19">
        <v>165</v>
      </c>
      <c r="K14" s="19">
        <v>203</v>
      </c>
      <c r="L14" s="19">
        <f t="shared" si="0"/>
        <v>184</v>
      </c>
      <c r="M14" s="21">
        <f t="shared" si="1"/>
        <v>97.418478260869563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0</v>
      </c>
      <c r="F15" s="19">
        <v>361.5</v>
      </c>
      <c r="G15" s="19">
        <v>391</v>
      </c>
      <c r="H15" s="19">
        <v>396</v>
      </c>
      <c r="I15" s="19">
        <f>(E15+F15+G15+H15)/3</f>
        <v>382.83333333333331</v>
      </c>
      <c r="J15" s="19"/>
      <c r="K15" s="19">
        <v>582</v>
      </c>
      <c r="L15" s="19">
        <f>(J15+K15)/1</f>
        <v>582</v>
      </c>
      <c r="M15" s="21">
        <f t="shared" si="1"/>
        <v>65.778923253150055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800</v>
      </c>
      <c r="F16" s="19">
        <v>776.65</v>
      </c>
      <c r="G16" s="19">
        <v>441</v>
      </c>
      <c r="H16" s="19">
        <v>1725</v>
      </c>
      <c r="I16" s="19">
        <f t="shared" ref="I16:I46" si="3">(E16+F16+G16+H16)/4</f>
        <v>935.66250000000002</v>
      </c>
      <c r="J16" s="19">
        <v>871</v>
      </c>
      <c r="K16" s="19">
        <v>1120</v>
      </c>
      <c r="L16" s="19">
        <f t="shared" ref="L16:L46" si="4">(J16+K16)/2</f>
        <v>995.5</v>
      </c>
      <c r="M16" s="21">
        <f t="shared" si="1"/>
        <v>93.989201406328476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27">
        <v>135</v>
      </c>
      <c r="F17" s="19">
        <v>162.22</v>
      </c>
      <c r="G17" s="19">
        <v>158.88</v>
      </c>
      <c r="H17" s="19">
        <v>154</v>
      </c>
      <c r="I17" s="19">
        <f t="shared" si="3"/>
        <v>152.52500000000001</v>
      </c>
      <c r="J17" s="19">
        <v>192</v>
      </c>
      <c r="K17" s="19">
        <v>161</v>
      </c>
      <c r="L17" s="19">
        <f t="shared" si="4"/>
        <v>176.5</v>
      </c>
      <c r="M17" s="21">
        <f t="shared" si="1"/>
        <v>86.416430594900845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3"/>
        <v>262.22249999999997</v>
      </c>
      <c r="J18" s="19">
        <v>308</v>
      </c>
      <c r="K18" s="19">
        <v>344.44</v>
      </c>
      <c r="L18" s="19">
        <f t="shared" si="4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558.6</v>
      </c>
      <c r="F19" s="19">
        <v>512</v>
      </c>
      <c r="G19" s="19">
        <v>437</v>
      </c>
      <c r="H19" s="19">
        <v>414</v>
      </c>
      <c r="I19" s="19">
        <f t="shared" si="3"/>
        <v>480.4</v>
      </c>
      <c r="J19" s="19">
        <v>532</v>
      </c>
      <c r="K19" s="19">
        <v>455</v>
      </c>
      <c r="L19" s="19">
        <f t="shared" si="4"/>
        <v>493.5</v>
      </c>
      <c r="M19" s="21">
        <f t="shared" si="1"/>
        <v>97.345491388044579</v>
      </c>
      <c r="N19" s="43">
        <f>SUM(M19:M22)/4</f>
        <v>91.069060679974072</v>
      </c>
      <c r="O19" s="28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26">
        <v>557.14</v>
      </c>
      <c r="F20" s="19">
        <v>554</v>
      </c>
      <c r="G20" s="19">
        <v>587.5</v>
      </c>
      <c r="H20" s="19">
        <v>661</v>
      </c>
      <c r="I20" s="19">
        <f t="shared" si="3"/>
        <v>589.91</v>
      </c>
      <c r="J20" s="19">
        <v>625</v>
      </c>
      <c r="K20" s="19">
        <v>642.5</v>
      </c>
      <c r="L20" s="19">
        <f t="shared" si="4"/>
        <v>633.75</v>
      </c>
      <c r="M20" s="21">
        <f t="shared" si="1"/>
        <v>93.082445759368824</v>
      </c>
      <c r="N20" s="44"/>
      <c r="O20" s="28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3"/>
        <v>112.375</v>
      </c>
      <c r="J21" s="19">
        <v>108</v>
      </c>
      <c r="K21" s="19">
        <v>108</v>
      </c>
      <c r="L21" s="19">
        <f t="shared" si="4"/>
        <v>108</v>
      </c>
      <c r="M21" s="21">
        <f t="shared" si="1"/>
        <v>104.05092592592592</v>
      </c>
      <c r="N21" s="44"/>
      <c r="O21" s="28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500</v>
      </c>
      <c r="F22" s="19">
        <v>558</v>
      </c>
      <c r="G22" s="19">
        <v>626.75</v>
      </c>
      <c r="H22" s="19">
        <v>606</v>
      </c>
      <c r="I22" s="19">
        <f t="shared" si="3"/>
        <v>572.6875</v>
      </c>
      <c r="J22" s="19">
        <v>675</v>
      </c>
      <c r="K22" s="19">
        <v>966</v>
      </c>
      <c r="L22" s="19">
        <f t="shared" si="4"/>
        <v>820.5</v>
      </c>
      <c r="M22" s="21">
        <f t="shared" si="1"/>
        <v>69.797379646556976</v>
      </c>
      <c r="N22" s="45"/>
      <c r="O22" s="28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26">
        <v>180</v>
      </c>
      <c r="F23" s="19">
        <v>156.5</v>
      </c>
      <c r="G23" s="19">
        <v>155</v>
      </c>
      <c r="H23" s="19">
        <v>138</v>
      </c>
      <c r="I23" s="19">
        <f t="shared" si="3"/>
        <v>157.375</v>
      </c>
      <c r="J23" s="19">
        <v>210</v>
      </c>
      <c r="K23" s="19">
        <v>165</v>
      </c>
      <c r="L23" s="19">
        <f t="shared" si="4"/>
        <v>187.5</v>
      </c>
      <c r="M23" s="21">
        <f>I23/L23*100</f>
        <v>83.933333333333337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9">
        <v>95.5</v>
      </c>
      <c r="F24" s="19">
        <v>99</v>
      </c>
      <c r="G24" s="19">
        <v>92.54</v>
      </c>
      <c r="H24" s="19">
        <v>99</v>
      </c>
      <c r="I24" s="19">
        <f t="shared" si="3"/>
        <v>96.51</v>
      </c>
      <c r="J24" s="19">
        <v>116</v>
      </c>
      <c r="K24" s="19">
        <v>110</v>
      </c>
      <c r="L24" s="19">
        <f t="shared" si="4"/>
        <v>113</v>
      </c>
      <c r="M24" s="21">
        <f t="shared" si="1"/>
        <v>85.407079646017706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19">
        <v>266.89999999999998</v>
      </c>
      <c r="G25" s="19">
        <v>179.5</v>
      </c>
      <c r="H25" s="19">
        <v>276</v>
      </c>
      <c r="I25" s="19">
        <f t="shared" si="3"/>
        <v>251.85</v>
      </c>
      <c r="J25" s="19">
        <v>310</v>
      </c>
      <c r="K25" s="19">
        <v>374</v>
      </c>
      <c r="L25" s="19">
        <f t="shared" si="4"/>
        <v>342</v>
      </c>
      <c r="M25" s="21">
        <f t="shared" si="1"/>
        <v>73.640350877192986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222.6</v>
      </c>
      <c r="F26" s="19">
        <v>348.9</v>
      </c>
      <c r="G26" s="19">
        <v>271.5</v>
      </c>
      <c r="H26" s="19">
        <v>260</v>
      </c>
      <c r="I26" s="19">
        <f t="shared" si="3"/>
        <v>275.75</v>
      </c>
      <c r="J26" s="19">
        <v>417</v>
      </c>
      <c r="K26" s="19">
        <v>346</v>
      </c>
      <c r="L26" s="19">
        <f t="shared" si="4"/>
        <v>381.5</v>
      </c>
      <c r="M26" s="21">
        <f t="shared" si="1"/>
        <v>72.280471821756223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3"/>
        <v>544.25</v>
      </c>
      <c r="J27" s="19">
        <v>1520</v>
      </c>
      <c r="K27" s="19">
        <v>688</v>
      </c>
      <c r="L27" s="19">
        <f t="shared" si="4"/>
        <v>1104</v>
      </c>
      <c r="M27" s="21">
        <f t="shared" si="1"/>
        <v>49.298007246376812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3"/>
        <v>45.344999999999999</v>
      </c>
      <c r="J28" s="19">
        <v>49</v>
      </c>
      <c r="K28" s="19">
        <v>43</v>
      </c>
      <c r="L28" s="19">
        <f t="shared" si="4"/>
        <v>46</v>
      </c>
      <c r="M28" s="21">
        <f t="shared" si="1"/>
        <v>98.576086956521735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2300</v>
      </c>
      <c r="F29" s="19">
        <v>2000</v>
      </c>
      <c r="G29" s="19">
        <v>2050</v>
      </c>
      <c r="H29" s="19">
        <v>2307</v>
      </c>
      <c r="I29" s="19">
        <f t="shared" si="3"/>
        <v>2164.25</v>
      </c>
      <c r="J29" s="19">
        <v>2938.46</v>
      </c>
      <c r="K29" s="19">
        <v>2120</v>
      </c>
      <c r="L29" s="19">
        <f t="shared" si="4"/>
        <v>2529.23</v>
      </c>
      <c r="M29" s="21">
        <f t="shared" si="1"/>
        <v>85.569521158613497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3"/>
        <v>56.524999999999999</v>
      </c>
      <c r="J30" s="19">
        <v>57</v>
      </c>
      <c r="K30" s="19">
        <v>57.4</v>
      </c>
      <c r="L30" s="19">
        <f t="shared" si="4"/>
        <v>57.2</v>
      </c>
      <c r="M30" s="21">
        <f t="shared" si="1"/>
        <v>98.819930069930066</v>
      </c>
      <c r="N30" s="46">
        <f>SUM(M30:M32)/3</f>
        <v>91.982128852253652</v>
      </c>
      <c r="O30" s="28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>
        <v>0</v>
      </c>
      <c r="H31" s="19">
        <v>80</v>
      </c>
      <c r="I31" s="19">
        <f>(E31+F31+G31+H31)/3</f>
        <v>80.466666666666669</v>
      </c>
      <c r="J31" s="19">
        <v>88</v>
      </c>
      <c r="K31" s="19">
        <v>94</v>
      </c>
      <c r="L31" s="19">
        <f t="shared" si="4"/>
        <v>91</v>
      </c>
      <c r="M31" s="21">
        <f>I31/L31*100</f>
        <v>88.424908424908423</v>
      </c>
      <c r="N31" s="47"/>
      <c r="O31" s="28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si="3"/>
        <v>73.914999999999992</v>
      </c>
      <c r="J32" s="19">
        <v>80</v>
      </c>
      <c r="K32" s="19">
        <v>86.66</v>
      </c>
      <c r="L32" s="19">
        <f t="shared" si="4"/>
        <v>83.33</v>
      </c>
      <c r="M32" s="21">
        <f t="shared" si="1"/>
        <v>88.701548061922466</v>
      </c>
      <c r="N32" s="48"/>
      <c r="O32" s="28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90</v>
      </c>
      <c r="F33" s="19">
        <v>113</v>
      </c>
      <c r="G33" s="19">
        <v>98</v>
      </c>
      <c r="H33" s="19">
        <v>107</v>
      </c>
      <c r="I33" s="19">
        <f t="shared" si="3"/>
        <v>102</v>
      </c>
      <c r="J33" s="19">
        <v>128</v>
      </c>
      <c r="K33" s="19">
        <v>119</v>
      </c>
      <c r="L33" s="19">
        <f t="shared" si="4"/>
        <v>123.5</v>
      </c>
      <c r="M33" s="21">
        <f t="shared" si="1"/>
        <v>82.591093117408903</v>
      </c>
      <c r="N33" s="41">
        <f>SUM(M33+M34+M35+M36+M37+M38)/6</f>
        <v>86.414479424451827</v>
      </c>
      <c r="O33" s="28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55</v>
      </c>
      <c r="F34" s="19">
        <v>70</v>
      </c>
      <c r="G34" s="19">
        <v>53.25</v>
      </c>
      <c r="H34" s="19">
        <v>71</v>
      </c>
      <c r="I34" s="19">
        <f t="shared" si="3"/>
        <v>62.3125</v>
      </c>
      <c r="J34" s="19">
        <v>80</v>
      </c>
      <c r="K34" s="19">
        <v>65</v>
      </c>
      <c r="L34" s="19">
        <f t="shared" si="4"/>
        <v>72.5</v>
      </c>
      <c r="M34" s="21">
        <f t="shared" si="1"/>
        <v>85.948275862068968</v>
      </c>
      <c r="N34" s="41"/>
      <c r="O34" s="28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19">
        <v>68</v>
      </c>
      <c r="I35" s="19">
        <f t="shared" si="3"/>
        <v>65.400000000000006</v>
      </c>
      <c r="J35" s="19">
        <v>75</v>
      </c>
      <c r="K35" s="19">
        <v>72</v>
      </c>
      <c r="L35" s="19">
        <f t="shared" si="4"/>
        <v>73.5</v>
      </c>
      <c r="M35" s="21">
        <f t="shared" si="1"/>
        <v>88.979591836734713</v>
      </c>
      <c r="N35" s="41"/>
      <c r="O35" s="28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67.900000000000006</v>
      </c>
      <c r="F36" s="19">
        <v>71</v>
      </c>
      <c r="G36" s="19">
        <v>69.75</v>
      </c>
      <c r="H36" s="19">
        <v>65</v>
      </c>
      <c r="I36" s="19">
        <f t="shared" si="3"/>
        <v>68.412499999999994</v>
      </c>
      <c r="J36" s="19">
        <v>81</v>
      </c>
      <c r="K36" s="19">
        <v>68</v>
      </c>
      <c r="L36" s="19">
        <f t="shared" si="4"/>
        <v>74.5</v>
      </c>
      <c r="M36" s="21">
        <f t="shared" si="1"/>
        <v>91.828859060402678</v>
      </c>
      <c r="N36" s="41"/>
      <c r="O36" s="28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3"/>
        <v>81.924999999999997</v>
      </c>
      <c r="J37" s="19">
        <v>95.8</v>
      </c>
      <c r="K37" s="19">
        <v>190</v>
      </c>
      <c r="L37" s="19">
        <f t="shared" si="4"/>
        <v>142.9</v>
      </c>
      <c r="M37" s="21">
        <f t="shared" si="1"/>
        <v>57.330300909727072</v>
      </c>
      <c r="N37" s="41"/>
      <c r="O37" s="28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3"/>
        <v>97.05</v>
      </c>
      <c r="J38" s="19">
        <v>95.8</v>
      </c>
      <c r="K38" s="19">
        <v>77.8</v>
      </c>
      <c r="L38" s="19">
        <f t="shared" si="4"/>
        <v>86.8</v>
      </c>
      <c r="M38" s="21">
        <f t="shared" si="1"/>
        <v>111.80875576036865</v>
      </c>
      <c r="N38" s="41"/>
      <c r="O38" s="28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27">
        <v>75</v>
      </c>
      <c r="F39" s="19">
        <v>76</v>
      </c>
      <c r="G39" s="26">
        <v>99</v>
      </c>
      <c r="H39" s="19">
        <v>94</v>
      </c>
      <c r="I39" s="19">
        <f t="shared" si="3"/>
        <v>86</v>
      </c>
      <c r="J39" s="19">
        <v>80</v>
      </c>
      <c r="K39" s="19">
        <v>113</v>
      </c>
      <c r="L39" s="19">
        <f t="shared" si="4"/>
        <v>96.5</v>
      </c>
      <c r="M39" s="21">
        <f t="shared" si="1"/>
        <v>89.119170984455948</v>
      </c>
      <c r="N39" s="41">
        <f>SUM(M39+M40+M41+M42+M43+M44+M45)/7</f>
        <v>85.057091325682549</v>
      </c>
      <c r="O39" s="28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26">
        <v>54</v>
      </c>
      <c r="F40" s="24">
        <v>53</v>
      </c>
      <c r="G40" s="26">
        <v>74.75</v>
      </c>
      <c r="H40" s="19">
        <v>0</v>
      </c>
      <c r="I40" s="19">
        <f>(E40+F40+G40+H40)/3</f>
        <v>60.583333333333336</v>
      </c>
      <c r="J40" s="19">
        <v>74</v>
      </c>
      <c r="K40" s="19">
        <v>60</v>
      </c>
      <c r="L40" s="19">
        <f t="shared" si="4"/>
        <v>67</v>
      </c>
      <c r="M40" s="21">
        <f t="shared" si="1"/>
        <v>90.422885572139307</v>
      </c>
      <c r="N40" s="41"/>
      <c r="O40" s="28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26">
        <v>81</v>
      </c>
      <c r="F41" s="19">
        <v>82</v>
      </c>
      <c r="G41" s="26">
        <v>93.5</v>
      </c>
      <c r="H41" s="19">
        <v>82</v>
      </c>
      <c r="I41" s="19">
        <f t="shared" si="3"/>
        <v>84.625</v>
      </c>
      <c r="J41" s="19">
        <v>89</v>
      </c>
      <c r="K41" s="19">
        <v>90</v>
      </c>
      <c r="L41" s="19">
        <f t="shared" si="4"/>
        <v>89.5</v>
      </c>
      <c r="M41" s="21">
        <f t="shared" si="1"/>
        <v>94.55307262569832</v>
      </c>
      <c r="N41" s="41"/>
      <c r="O41" s="28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19">
        <v>90</v>
      </c>
      <c r="F42" s="19">
        <v>110</v>
      </c>
      <c r="G42" s="19">
        <v>76</v>
      </c>
      <c r="H42" s="19">
        <v>99</v>
      </c>
      <c r="I42" s="19">
        <f t="shared" si="3"/>
        <v>93.75</v>
      </c>
      <c r="J42" s="19">
        <v>117</v>
      </c>
      <c r="K42" s="19">
        <v>143</v>
      </c>
      <c r="L42" s="19">
        <f t="shared" si="4"/>
        <v>130</v>
      </c>
      <c r="M42" s="21">
        <f t="shared" si="1"/>
        <v>72.115384615384613</v>
      </c>
      <c r="N42" s="41"/>
      <c r="O42" s="28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19">
        <v>88</v>
      </c>
      <c r="F43" s="19">
        <v>82</v>
      </c>
      <c r="G43" s="19">
        <v>76</v>
      </c>
      <c r="H43" s="19">
        <v>88</v>
      </c>
      <c r="I43" s="19">
        <f t="shared" si="3"/>
        <v>83.5</v>
      </c>
      <c r="J43" s="19">
        <v>104</v>
      </c>
      <c r="K43" s="19">
        <v>113</v>
      </c>
      <c r="L43" s="19">
        <f t="shared" si="4"/>
        <v>108.5</v>
      </c>
      <c r="M43" s="21">
        <f t="shared" si="1"/>
        <v>76.958525345622121</v>
      </c>
      <c r="N43" s="41"/>
      <c r="O43" s="28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26">
        <v>284</v>
      </c>
      <c r="F44" s="19">
        <v>179.5</v>
      </c>
      <c r="G44" s="26">
        <v>304.75</v>
      </c>
      <c r="H44" s="19">
        <v>0</v>
      </c>
      <c r="I44" s="19">
        <f>(E44+F44+G44+H44)/3</f>
        <v>256.08333333333331</v>
      </c>
      <c r="J44" s="19">
        <v>273</v>
      </c>
      <c r="K44" s="26">
        <v>350</v>
      </c>
      <c r="L44" s="19">
        <f t="shared" si="4"/>
        <v>311.5</v>
      </c>
      <c r="M44" s="21">
        <f t="shared" si="1"/>
        <v>82.209737827715344</v>
      </c>
      <c r="N44" s="41"/>
      <c r="O44" s="28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287.5</v>
      </c>
      <c r="F45" s="19">
        <v>283</v>
      </c>
      <c r="G45" s="26">
        <v>414</v>
      </c>
      <c r="H45" s="19">
        <v>310</v>
      </c>
      <c r="I45" s="19">
        <f t="shared" si="3"/>
        <v>323.625</v>
      </c>
      <c r="J45" s="19">
        <v>374</v>
      </c>
      <c r="K45" s="19">
        <v>345</v>
      </c>
      <c r="L45" s="19">
        <f t="shared" si="4"/>
        <v>359.5</v>
      </c>
      <c r="M45" s="21">
        <f t="shared" si="1"/>
        <v>90.020862308762176</v>
      </c>
      <c r="N45" s="41"/>
      <c r="O45" s="28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26">
        <v>170</v>
      </c>
      <c r="F46" s="19">
        <v>210</v>
      </c>
      <c r="G46" s="19">
        <v>202.5</v>
      </c>
      <c r="H46" s="19">
        <v>203</v>
      </c>
      <c r="I46" s="19">
        <f t="shared" si="3"/>
        <v>196.375</v>
      </c>
      <c r="J46" s="19">
        <v>253</v>
      </c>
      <c r="K46" s="27">
        <v>240</v>
      </c>
      <c r="L46" s="19">
        <f t="shared" si="4"/>
        <v>246.5</v>
      </c>
      <c r="M46" s="21">
        <f>I46/L46*100</f>
        <v>79.665314401622723</v>
      </c>
      <c r="N46" s="22"/>
    </row>
    <row r="47" spans="1:15" ht="34.5" customHeight="1" x14ac:dyDescent="0.3">
      <c r="A47" s="42" t="s">
        <v>59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17">
        <f>SUM(M7:M46)/40</f>
        <v>85.67022109610464</v>
      </c>
    </row>
    <row r="48" spans="1:15" ht="21.75" customHeight="1" x14ac:dyDescent="0.25"/>
    <row r="50" spans="1:13" s="14" customFormat="1" ht="12.75" x14ac:dyDescent="0.2">
      <c r="A50" s="13"/>
      <c r="B50" s="13" t="s">
        <v>69</v>
      </c>
      <c r="C50" s="13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13"/>
      <c r="E52" s="15"/>
      <c r="F52" s="15"/>
      <c r="G52" s="15"/>
      <c r="H52" s="15"/>
      <c r="M52" s="18"/>
    </row>
    <row r="54" spans="1:13" x14ac:dyDescent="0.25">
      <c r="B54" s="2" t="s">
        <v>85</v>
      </c>
    </row>
    <row r="60" spans="1:13" x14ac:dyDescent="0.25">
      <c r="F60" s="15"/>
    </row>
    <row r="61" spans="1:13" x14ac:dyDescent="0.25">
      <c r="F61" s="15"/>
    </row>
    <row r="62" spans="1:13" x14ac:dyDescent="0.25">
      <c r="F62" s="15"/>
    </row>
    <row r="70" spans="6:11" x14ac:dyDescent="0.25">
      <c r="F70" s="15"/>
    </row>
    <row r="71" spans="6:11" x14ac:dyDescent="0.25">
      <c r="F71" s="15"/>
    </row>
    <row r="72" spans="6:11" x14ac:dyDescent="0.25">
      <c r="F72" s="15"/>
      <c r="K72" s="14"/>
    </row>
    <row r="73" spans="6:11" x14ac:dyDescent="0.25">
      <c r="K73" s="14"/>
    </row>
    <row r="74" spans="6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2024-12-18T03:52:10Z</dcterms:modified>
</cp:coreProperties>
</file>