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36" i="10" l="1"/>
  <c r="L37" i="10"/>
  <c r="L38" i="10"/>
  <c r="L39" i="10"/>
  <c r="L40" i="10"/>
  <c r="L41" i="10"/>
  <c r="L42" i="10"/>
  <c r="L43" i="10"/>
  <c r="L44" i="10"/>
  <c r="L45" i="10"/>
  <c r="L46" i="10"/>
  <c r="L26" i="10"/>
  <c r="L27" i="10"/>
  <c r="L28" i="10"/>
  <c r="L29" i="10"/>
  <c r="L30" i="10"/>
  <c r="L31" i="10"/>
  <c r="L32" i="10"/>
  <c r="L33" i="10"/>
  <c r="L34" i="10"/>
  <c r="L35" i="10"/>
  <c r="L17" i="10"/>
  <c r="L18" i="10"/>
  <c r="L19" i="10"/>
  <c r="L20" i="10"/>
  <c r="L21" i="10"/>
  <c r="L22" i="10"/>
  <c r="L23" i="10"/>
  <c r="L24" i="10"/>
  <c r="L25" i="10"/>
  <c r="L15" i="10"/>
  <c r="L8" i="10"/>
  <c r="L9" i="10"/>
  <c r="L10" i="10"/>
  <c r="L11" i="10"/>
  <c r="L12" i="10"/>
  <c r="L13" i="10"/>
  <c r="I45" i="10"/>
  <c r="I44" i="10"/>
  <c r="I43" i="10"/>
  <c r="I33" i="10"/>
  <c r="I34" i="10"/>
  <c r="I35" i="10"/>
  <c r="I36" i="10"/>
  <c r="I37" i="10"/>
  <c r="I38" i="10"/>
  <c r="I39" i="10"/>
  <c r="I40" i="10"/>
  <c r="I41" i="10"/>
  <c r="I42" i="10"/>
  <c r="I25" i="10"/>
  <c r="I26" i="10"/>
  <c r="I27" i="10"/>
  <c r="I28" i="10"/>
  <c r="I29" i="10"/>
  <c r="I30" i="10"/>
  <c r="I17" i="10"/>
  <c r="I18" i="10"/>
  <c r="I19" i="10"/>
  <c r="I20" i="10"/>
  <c r="I21" i="10"/>
  <c r="I22" i="10"/>
  <c r="I11" i="10"/>
  <c r="I12" i="10"/>
  <c r="I15" i="10" l="1"/>
  <c r="L16" i="10" l="1"/>
  <c r="I16" i="10"/>
  <c r="L7" i="10"/>
  <c r="I46" i="10" l="1"/>
  <c r="I14" i="10"/>
  <c r="I13" i="10"/>
  <c r="I31" i="10" l="1"/>
  <c r="I23" i="10" l="1"/>
  <c r="L14" i="10"/>
  <c r="I7" i="10" l="1"/>
  <c r="I32" i="10" l="1"/>
  <c r="I24" i="10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124,80/0,8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141,80/0,9л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192/380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90,5\0,23 Грин Агро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282/500 тымовск: 633 У.Р.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Заря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04"/>
          </rPr>
          <t>Птицефабрика Заря г. Красноярск 1 категория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<sst xmlns="http://schemas.openxmlformats.org/spreadsheetml/2006/main" count="132" uniqueCount="87">
  <si>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</si>
  <si>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</si>
  <si>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</si>
  <si>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</si>
  <si>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</si>
  <si>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</si>
  <si>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</si>
  <si>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</si>
  <si>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</si>
  <si>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</si>
  <si>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</si>
  <si>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</si>
  <si>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</si>
  <si>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</si>
  <si>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</si>
  <si>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</si>
  <si>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</si>
  <si>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</si>
  <si>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</si>
  <si>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</si>
  <si>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</si>
  <si>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</si>
  <si>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</si>
  <si>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</si>
  <si>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</si>
  <si>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</si>
  <si>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</si>
  <si>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</si>
  <si>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</si>
  <si>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</si>
  <si>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</si>
  <si>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</si>
  <si>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</si>
  <si>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</si>
  <si>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</si>
  <si>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</si>
  <si>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</si>
  <si>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</si>
  <si>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</si>
  <si>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</si>
  <si>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</si>
  <si>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</si>
  <si>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</si>
  <si>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</si>
  <si>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</si>
  <si>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</si>
  <si>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</si>
  <si>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</si>
  <si>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</si>
  <si>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</si>
  <si>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</si>
  <si>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</si>
  <si>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</si>
  <si>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</si>
  <si>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</si>
  <si>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</si>
  <si>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</si>
  <si>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</si>
  <si>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</si>
  <si>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</si>
  <si>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</si>
  <si>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</si>
  <si>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</si>
  <si>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</si>
  <si>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</si>
  <si>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</si>
  <si>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</si>
  <si>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</si>
  <si>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</si>
  <si>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</si>
  <si>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</si>
  <si>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</si>
  <si>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</si>
  <si>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</si>
  <si>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</si>
  <si>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</si>
  <si>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</si>
  <si>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</si>
  <si>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</si>
  <si>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</si>
  <si>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</si>
  <si>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</si>
  <si>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</si>
  <si>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</si>
  <si>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</si>
  <si>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</si>
  <si>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06.11.2024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</si>
</sst>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T12" sqref="T12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7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customHeight="1" x14ac:dyDescent="0.2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28.9" customHeight="1" x14ac:dyDescent="0.25">
      <c r="A4" s="39" t="s">
        <v>0</v>
      </c>
      <c r="B4" s="39" t="s">
        <v>1</v>
      </c>
      <c r="C4" s="39" t="s">
        <v>71</v>
      </c>
      <c r="D4" s="39" t="s">
        <v>19</v>
      </c>
      <c r="E4" s="42" t="s">
        <v>67</v>
      </c>
      <c r="F4" s="42"/>
      <c r="G4" s="42"/>
      <c r="H4" s="42"/>
      <c r="I4" s="42"/>
      <c r="J4" s="42"/>
      <c r="K4" s="42"/>
      <c r="L4" s="42"/>
      <c r="M4" s="43" t="s">
        <v>73</v>
      </c>
      <c r="N4" s="43" t="s">
        <v>82</v>
      </c>
    </row>
    <row r="5" spans="1:15" ht="40.5" customHeight="1" x14ac:dyDescent="0.25">
      <c r="A5" s="40"/>
      <c r="B5" s="40"/>
      <c r="C5" s="40"/>
      <c r="D5" s="40"/>
      <c r="E5" s="44" t="s">
        <v>66</v>
      </c>
      <c r="F5" s="44"/>
      <c r="G5" s="44"/>
      <c r="H5" s="44"/>
      <c r="I5" s="45"/>
      <c r="J5" s="46" t="s">
        <v>14</v>
      </c>
      <c r="K5" s="47"/>
      <c r="L5" s="48"/>
      <c r="M5" s="43"/>
      <c r="N5" s="43"/>
    </row>
    <row r="6" spans="1:15" ht="45" customHeight="1" x14ac:dyDescent="0.25">
      <c r="A6" s="41"/>
      <c r="B6" s="41"/>
      <c r="C6" s="41"/>
      <c r="D6" s="41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43"/>
      <c r="N6" s="43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24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25">
        <v>539</v>
      </c>
      <c r="K7" s="20">
        <v>850</v>
      </c>
      <c r="L7" s="19">
        <f>(J7+K7)/2</f>
        <v>694.5</v>
      </c>
      <c r="M7" s="21">
        <f>I7/L7*100</f>
        <v>99.352051835853132</v>
      </c>
      <c r="N7" s="28">
        <f>SUM(M7+M8+M9+M10+M11+M12)/6</f>
        <v>87.799251695885118</v>
      </c>
      <c r="O7" s="29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680</v>
      </c>
      <c r="F8" s="19">
        <v>690</v>
      </c>
      <c r="G8" s="24">
        <v>753</v>
      </c>
      <c r="H8" s="19">
        <v>660</v>
      </c>
      <c r="I8" s="19">
        <f>(E8+F8+G8+H8)/4</f>
        <v>695.75</v>
      </c>
      <c r="J8" s="25">
        <v>672</v>
      </c>
      <c r="K8" s="20">
        <v>598</v>
      </c>
      <c r="L8" s="19">
        <f t="shared" ref="L8:L13" si="0">(J8+K8)/2</f>
        <v>635</v>
      </c>
      <c r="M8" s="21">
        <f t="shared" ref="M8:M45" si="1">I8/L8*100</f>
        <v>109.56692913385825</v>
      </c>
      <c r="N8" s="28"/>
      <c r="O8" s="29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316.2</v>
      </c>
      <c r="F9" s="19">
        <v>0</v>
      </c>
      <c r="G9" s="19">
        <v>292</v>
      </c>
      <c r="H9" s="19">
        <v>312</v>
      </c>
      <c r="I9" s="19">
        <f>(E9+F9+G9+H9)/3</f>
        <v>306.73333333333335</v>
      </c>
      <c r="J9" s="19">
        <v>314</v>
      </c>
      <c r="K9" s="27">
        <v>533</v>
      </c>
      <c r="L9" s="19">
        <f t="shared" si="0"/>
        <v>423.5</v>
      </c>
      <c r="M9" s="21">
        <f t="shared" si="1"/>
        <v>72.428177882723347</v>
      </c>
      <c r="N9" s="28"/>
      <c r="O9" s="29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25">
        <v>408</v>
      </c>
      <c r="H10" s="19">
        <v>456</v>
      </c>
      <c r="I10" s="19">
        <f t="shared" ref="I10:I46" si="2">(E10+F10+G10+H10)/4</f>
        <v>442.25</v>
      </c>
      <c r="J10" s="25">
        <v>581</v>
      </c>
      <c r="K10" s="27">
        <v>473</v>
      </c>
      <c r="L10" s="19">
        <f t="shared" si="0"/>
        <v>527</v>
      </c>
      <c r="M10" s="21">
        <f t="shared" si="1"/>
        <v>83.918406072106265</v>
      </c>
      <c r="N10" s="28"/>
      <c r="O10" s="29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300</v>
      </c>
      <c r="F11" s="19">
        <v>260</v>
      </c>
      <c r="G11" s="19">
        <v>301.5</v>
      </c>
      <c r="H11" s="19">
        <v>335</v>
      </c>
      <c r="I11" s="19">
        <f t="shared" si="2"/>
        <v>299.125</v>
      </c>
      <c r="J11" s="25">
        <v>338</v>
      </c>
      <c r="K11" s="19">
        <v>371</v>
      </c>
      <c r="L11" s="19">
        <f t="shared" si="0"/>
        <v>354.5</v>
      </c>
      <c r="M11" s="21">
        <f t="shared" si="1"/>
        <v>84.379407616361064</v>
      </c>
      <c r="N11" s="28"/>
      <c r="O11" s="29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662.5</v>
      </c>
      <c r="F12" s="19">
        <v>570.5</v>
      </c>
      <c r="G12" s="19">
        <v>880</v>
      </c>
      <c r="H12" s="19">
        <v>470</v>
      </c>
      <c r="I12" s="19">
        <f t="shared" si="2"/>
        <v>645.75</v>
      </c>
      <c r="J12" s="19">
        <v>753</v>
      </c>
      <c r="K12" s="19">
        <v>921</v>
      </c>
      <c r="L12" s="19">
        <f t="shared" si="0"/>
        <v>837</v>
      </c>
      <c r="M12" s="21">
        <f t="shared" si="1"/>
        <v>77.150537634408607</v>
      </c>
      <c r="N12" s="28"/>
      <c r="O12" s="29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24">
        <v>132</v>
      </c>
      <c r="F13" s="19">
        <v>100</v>
      </c>
      <c r="G13" s="19">
        <v>0</v>
      </c>
      <c r="H13" s="19">
        <v>128</v>
      </c>
      <c r="I13" s="19">
        <f>(E13+F13+G13+H13)/3</f>
        <v>120</v>
      </c>
      <c r="J13" s="24">
        <v>214</v>
      </c>
      <c r="K13" s="19">
        <v>104</v>
      </c>
      <c r="L13" s="19">
        <f t="shared" si="0"/>
        <v>159</v>
      </c>
      <c r="M13" s="21">
        <f t="shared" si="1"/>
        <v>75.471698113207552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168</v>
      </c>
      <c r="F14" s="19">
        <v>191</v>
      </c>
      <c r="G14" s="19">
        <v>0</v>
      </c>
      <c r="H14" s="19">
        <v>167</v>
      </c>
      <c r="I14" s="19">
        <f>(E14+F14+G14+H14)/3</f>
        <v>175.33333333333334</v>
      </c>
      <c r="J14" s="25">
        <v>165</v>
      </c>
      <c r="K14" s="19"/>
      <c r="L14" s="19">
        <f>(J14+K14)/1</f>
        <v>165</v>
      </c>
      <c r="M14" s="21">
        <f t="shared" si="1"/>
        <v>106.26262626262626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24"/>
      <c r="F15" s="19">
        <v>361.5</v>
      </c>
      <c r="G15" s="19">
        <v>389</v>
      </c>
      <c r="H15" s="19">
        <v>396</v>
      </c>
      <c r="I15" s="19">
        <f>(E15+F15+G15+H15)/3</f>
        <v>382.16666666666669</v>
      </c>
      <c r="J15" s="24"/>
      <c r="K15" s="19">
        <v>459</v>
      </c>
      <c r="L15" s="19">
        <f>(J15+K15)/1</f>
        <v>459</v>
      </c>
      <c r="M15" s="21">
        <f t="shared" si="1"/>
        <v>83.260711692084243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650</v>
      </c>
      <c r="F16" s="19">
        <v>776.65</v>
      </c>
      <c r="G16" s="19">
        <v>441</v>
      </c>
      <c r="H16" s="19">
        <v>1725</v>
      </c>
      <c r="I16" s="19">
        <f t="shared" si="2"/>
        <v>898.16250000000002</v>
      </c>
      <c r="J16" s="25">
        <v>871</v>
      </c>
      <c r="K16" s="19">
        <v>1347</v>
      </c>
      <c r="L16" s="19">
        <f t="shared" ref="L16:L46" si="3">(J16+K16)/2</f>
        <v>1109</v>
      </c>
      <c r="M16" s="21">
        <f t="shared" si="1"/>
        <v>80.988503155996398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156</v>
      </c>
      <c r="F17" s="19">
        <v>162.22</v>
      </c>
      <c r="G17" s="19">
        <v>157.55000000000001</v>
      </c>
      <c r="H17" s="19">
        <v>144</v>
      </c>
      <c r="I17" s="19">
        <f t="shared" si="2"/>
        <v>154.9425</v>
      </c>
      <c r="J17" s="25">
        <v>181</v>
      </c>
      <c r="K17" s="19">
        <v>161</v>
      </c>
      <c r="L17" s="19">
        <f t="shared" si="3"/>
        <v>171</v>
      </c>
      <c r="M17" s="21">
        <f t="shared" si="1"/>
        <v>90.609649122807014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2"/>
        <v>262.22249999999997</v>
      </c>
      <c r="J18" s="19">
        <v>308</v>
      </c>
      <c r="K18" s="19">
        <v>344.44</v>
      </c>
      <c r="L18" s="19">
        <f t="shared" si="3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505</v>
      </c>
      <c r="F19" s="19">
        <v>512</v>
      </c>
      <c r="G19" s="19">
        <v>393.47</v>
      </c>
      <c r="H19" s="19">
        <v>414</v>
      </c>
      <c r="I19" s="19">
        <f t="shared" si="2"/>
        <v>456.11750000000001</v>
      </c>
      <c r="J19" s="25">
        <v>531.58000000000004</v>
      </c>
      <c r="K19" s="19">
        <v>569.57000000000005</v>
      </c>
      <c r="L19" s="19">
        <f t="shared" si="3"/>
        <v>550.57500000000005</v>
      </c>
      <c r="M19" s="21">
        <f t="shared" si="1"/>
        <v>82.843845071062063</v>
      </c>
      <c r="N19" s="31">
        <f>SUM(M19:M22)/4</f>
        <v>90.527216924724414</v>
      </c>
      <c r="O19" s="29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545.1</v>
      </c>
      <c r="F20" s="19">
        <v>554</v>
      </c>
      <c r="G20" s="19">
        <v>587.5</v>
      </c>
      <c r="H20" s="19">
        <v>661</v>
      </c>
      <c r="I20" s="19">
        <f t="shared" si="2"/>
        <v>586.9</v>
      </c>
      <c r="J20" s="19">
        <v>480</v>
      </c>
      <c r="K20" s="19">
        <v>642.5</v>
      </c>
      <c r="L20" s="19">
        <f t="shared" si="3"/>
        <v>561.25</v>
      </c>
      <c r="M20" s="21">
        <f t="shared" si="1"/>
        <v>104.57015590200444</v>
      </c>
      <c r="N20" s="32"/>
      <c r="O20" s="29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2"/>
        <v>112.375</v>
      </c>
      <c r="J21" s="25">
        <v>108</v>
      </c>
      <c r="K21" s="19">
        <v>141.43</v>
      </c>
      <c r="L21" s="19">
        <f t="shared" si="3"/>
        <v>124.715</v>
      </c>
      <c r="M21" s="21">
        <f t="shared" si="1"/>
        <v>90.105440404121396</v>
      </c>
      <c r="N21" s="32"/>
      <c r="O21" s="29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19">
        <v>592</v>
      </c>
      <c r="H22" s="19">
        <v>606</v>
      </c>
      <c r="I22" s="19">
        <f t="shared" si="2"/>
        <v>564</v>
      </c>
      <c r="J22" s="19">
        <v>612.5</v>
      </c>
      <c r="K22" s="19">
        <v>721</v>
      </c>
      <c r="L22" s="19">
        <f t="shared" si="3"/>
        <v>666.75</v>
      </c>
      <c r="M22" s="21">
        <f t="shared" si="1"/>
        <v>84.58942632170978</v>
      </c>
      <c r="N22" s="33"/>
      <c r="O22" s="29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160</v>
      </c>
      <c r="F23" s="19">
        <v>156.5</v>
      </c>
      <c r="G23" s="25">
        <v>165</v>
      </c>
      <c r="H23" s="19">
        <v>0</v>
      </c>
      <c r="I23" s="19">
        <f>(E23+F23+G23+H23)/3</f>
        <v>160.5</v>
      </c>
      <c r="J23" s="24">
        <v>210</v>
      </c>
      <c r="K23" s="19">
        <v>155</v>
      </c>
      <c r="L23" s="19">
        <f t="shared" si="3"/>
        <v>182.5</v>
      </c>
      <c r="M23" s="21">
        <f>I23/L23*100</f>
        <v>87.945205479452056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92.1</v>
      </c>
      <c r="F24" s="19">
        <v>99</v>
      </c>
      <c r="G24" s="19">
        <v>92.54</v>
      </c>
      <c r="H24" s="19">
        <v>99</v>
      </c>
      <c r="I24" s="19">
        <f t="shared" si="2"/>
        <v>95.66</v>
      </c>
      <c r="J24" s="19">
        <v>116</v>
      </c>
      <c r="K24" s="19">
        <v>110</v>
      </c>
      <c r="L24" s="19">
        <f t="shared" si="3"/>
        <v>113</v>
      </c>
      <c r="M24" s="21">
        <f t="shared" si="1"/>
        <v>84.654867256637161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2"/>
        <v>251.85</v>
      </c>
      <c r="J25" s="24">
        <v>310</v>
      </c>
      <c r="K25" s="19">
        <v>239</v>
      </c>
      <c r="L25" s="19">
        <f t="shared" si="3"/>
        <v>274.5</v>
      </c>
      <c r="M25" s="21">
        <f t="shared" si="1"/>
        <v>91.748633879781423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24">
        <v>271.5</v>
      </c>
      <c r="H26" s="19">
        <v>260</v>
      </c>
      <c r="I26" s="19">
        <f t="shared" si="2"/>
        <v>275.75</v>
      </c>
      <c r="J26" s="19">
        <v>417</v>
      </c>
      <c r="K26" s="19">
        <v>335</v>
      </c>
      <c r="L26" s="19">
        <f t="shared" si="3"/>
        <v>376</v>
      </c>
      <c r="M26" s="21">
        <f t="shared" si="1"/>
        <v>73.337765957446805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2"/>
        <v>544.25</v>
      </c>
      <c r="J27" s="19">
        <v>1520</v>
      </c>
      <c r="K27" s="19">
        <v>650</v>
      </c>
      <c r="L27" s="19">
        <f t="shared" si="3"/>
        <v>1085</v>
      </c>
      <c r="M27" s="21">
        <f t="shared" si="1"/>
        <v>50.161290322580641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2"/>
        <v>45.344999999999999</v>
      </c>
      <c r="J28" s="24">
        <v>49</v>
      </c>
      <c r="K28" s="19">
        <v>43</v>
      </c>
      <c r="L28" s="19">
        <f t="shared" si="3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2"/>
        <v>2164.25</v>
      </c>
      <c r="J29" s="19">
        <v>2938.46</v>
      </c>
      <c r="K29" s="19">
        <v>3100</v>
      </c>
      <c r="L29" s="19">
        <f t="shared" si="3"/>
        <v>3019.23</v>
      </c>
      <c r="M29" s="21">
        <f t="shared" si="1"/>
        <v>71.682183868072329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2"/>
        <v>56.524999999999999</v>
      </c>
      <c r="J30" s="19">
        <v>57</v>
      </c>
      <c r="K30" s="19">
        <v>65</v>
      </c>
      <c r="L30" s="19">
        <f t="shared" si="3"/>
        <v>61</v>
      </c>
      <c r="M30" s="21">
        <f t="shared" si="1"/>
        <v>92.663934426229517</v>
      </c>
      <c r="N30" s="34">
        <f>SUM(M30:M32)/3</f>
        <v>89.930130304353455</v>
      </c>
      <c r="O30" s="29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3"/>
        <v>91</v>
      </c>
      <c r="M31" s="21">
        <f>I31/L31*100</f>
        <v>88.424908424908423</v>
      </c>
      <c r="N31" s="35"/>
      <c r="O31" s="29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si="2"/>
        <v>73.914999999999992</v>
      </c>
      <c r="J32" s="19">
        <v>80</v>
      </c>
      <c r="K32" s="19">
        <v>86.66</v>
      </c>
      <c r="L32" s="19">
        <f t="shared" si="3"/>
        <v>83.33</v>
      </c>
      <c r="M32" s="21">
        <f t="shared" si="1"/>
        <v>88.701548061922466</v>
      </c>
      <c r="N32" s="36"/>
      <c r="O32" s="29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86.6</v>
      </c>
      <c r="F33" s="19">
        <v>113</v>
      </c>
      <c r="G33" s="19">
        <v>92.5</v>
      </c>
      <c r="H33" s="19">
        <v>107</v>
      </c>
      <c r="I33" s="19">
        <f t="shared" si="2"/>
        <v>99.775000000000006</v>
      </c>
      <c r="J33" s="19">
        <v>128</v>
      </c>
      <c r="K33" s="19">
        <v>119</v>
      </c>
      <c r="L33" s="19">
        <f t="shared" si="3"/>
        <v>123.5</v>
      </c>
      <c r="M33" s="21">
        <f t="shared" si="1"/>
        <v>80.789473684210535</v>
      </c>
      <c r="N33" s="28">
        <f>SUM(M33+M34+M35+M36+M37+M38)/6</f>
        <v>85.978212166957846</v>
      </c>
      <c r="O33" s="29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2"/>
        <v>62.3125</v>
      </c>
      <c r="J34" s="19">
        <v>80</v>
      </c>
      <c r="K34" s="19">
        <v>65</v>
      </c>
      <c r="L34" s="19">
        <f t="shared" si="3"/>
        <v>72.5</v>
      </c>
      <c r="M34" s="21">
        <f t="shared" si="1"/>
        <v>85.948275862068968</v>
      </c>
      <c r="N34" s="28"/>
      <c r="O34" s="29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62</v>
      </c>
      <c r="I35" s="19">
        <f t="shared" si="2"/>
        <v>63.900000000000006</v>
      </c>
      <c r="J35" s="19">
        <v>75</v>
      </c>
      <c r="K35" s="19">
        <v>72</v>
      </c>
      <c r="L35" s="19">
        <f t="shared" si="3"/>
        <v>73.5</v>
      </c>
      <c r="M35" s="21">
        <f t="shared" si="1"/>
        <v>86.938775510204096</v>
      </c>
      <c r="N35" s="28"/>
      <c r="O35" s="29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69.099999999999994</v>
      </c>
      <c r="F36" s="19">
        <v>71</v>
      </c>
      <c r="G36" s="19">
        <v>72.2</v>
      </c>
      <c r="H36" s="19">
        <v>65</v>
      </c>
      <c r="I36" s="19">
        <f t="shared" si="2"/>
        <v>69.325000000000003</v>
      </c>
      <c r="J36" s="19">
        <v>81</v>
      </c>
      <c r="K36" s="19">
        <v>68</v>
      </c>
      <c r="L36" s="19">
        <f t="shared" si="3"/>
        <v>74.5</v>
      </c>
      <c r="M36" s="21">
        <f t="shared" si="1"/>
        <v>93.053691275167793</v>
      </c>
      <c r="N36" s="28"/>
      <c r="O36" s="29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2"/>
        <v>81.924999999999997</v>
      </c>
      <c r="J37" s="25">
        <v>95.8</v>
      </c>
      <c r="K37" s="19">
        <v>190</v>
      </c>
      <c r="L37" s="19">
        <f t="shared" si="3"/>
        <v>142.9</v>
      </c>
      <c r="M37" s="21">
        <f t="shared" si="1"/>
        <v>57.330300909727072</v>
      </c>
      <c r="N37" s="28"/>
      <c r="O37" s="29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2"/>
        <v>97.05</v>
      </c>
      <c r="J38" s="24">
        <v>95.8</v>
      </c>
      <c r="K38" s="19">
        <v>77.8</v>
      </c>
      <c r="L38" s="19">
        <f t="shared" si="3"/>
        <v>86.8</v>
      </c>
      <c r="M38" s="21">
        <f t="shared" si="1"/>
        <v>111.80875576036865</v>
      </c>
      <c r="N38" s="28"/>
      <c r="O38" s="29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65</v>
      </c>
      <c r="F39" s="19">
        <v>76</v>
      </c>
      <c r="G39" s="19">
        <v>61</v>
      </c>
      <c r="H39" s="25">
        <v>74</v>
      </c>
      <c r="I39" s="19">
        <f t="shared" si="2"/>
        <v>69</v>
      </c>
      <c r="J39" s="19">
        <v>101</v>
      </c>
      <c r="K39" s="24">
        <v>90</v>
      </c>
      <c r="L39" s="19">
        <f t="shared" si="3"/>
        <v>95.5</v>
      </c>
      <c r="M39" s="21">
        <f t="shared" si="1"/>
        <v>72.251308900523554</v>
      </c>
      <c r="N39" s="28">
        <f>SUM(M39+M40+M41+M42+M43+M44+M45)/7</f>
        <v>78.447315068607622</v>
      </c>
      <c r="O39" s="29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19">
        <v>53</v>
      </c>
      <c r="F40" s="26">
        <v>53</v>
      </c>
      <c r="G40" s="25">
        <v>53</v>
      </c>
      <c r="H40" s="19">
        <v>53</v>
      </c>
      <c r="I40" s="19">
        <f t="shared" si="2"/>
        <v>53</v>
      </c>
      <c r="J40" s="19">
        <v>74</v>
      </c>
      <c r="K40" s="24">
        <v>60</v>
      </c>
      <c r="L40" s="19">
        <f t="shared" si="3"/>
        <v>67</v>
      </c>
      <c r="M40" s="21">
        <f t="shared" si="1"/>
        <v>79.104477611940297</v>
      </c>
      <c r="N40" s="28"/>
      <c r="O40" s="29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80</v>
      </c>
      <c r="F41" s="19">
        <v>82</v>
      </c>
      <c r="G41" s="25">
        <v>76</v>
      </c>
      <c r="H41" s="24">
        <v>78</v>
      </c>
      <c r="I41" s="19">
        <f t="shared" si="2"/>
        <v>79</v>
      </c>
      <c r="J41" s="19">
        <v>110</v>
      </c>
      <c r="K41" s="19">
        <v>98</v>
      </c>
      <c r="L41" s="19">
        <f t="shared" si="3"/>
        <v>104</v>
      </c>
      <c r="M41" s="21">
        <f t="shared" si="1"/>
        <v>75.961538461538453</v>
      </c>
      <c r="N41" s="28"/>
      <c r="O41" s="29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91</v>
      </c>
      <c r="F42" s="19">
        <v>110</v>
      </c>
      <c r="G42" s="25">
        <v>76</v>
      </c>
      <c r="H42" s="25">
        <v>99</v>
      </c>
      <c r="I42" s="19">
        <f t="shared" si="2"/>
        <v>94</v>
      </c>
      <c r="J42" s="25">
        <v>114</v>
      </c>
      <c r="K42" s="24">
        <v>120</v>
      </c>
      <c r="L42" s="19">
        <f t="shared" si="3"/>
        <v>117</v>
      </c>
      <c r="M42" s="21">
        <f t="shared" si="1"/>
        <v>80.341880341880341</v>
      </c>
      <c r="N42" s="28"/>
      <c r="O42" s="29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88</v>
      </c>
      <c r="F43" s="19">
        <v>82</v>
      </c>
      <c r="G43" s="25">
        <v>70.25</v>
      </c>
      <c r="H43" s="19">
        <v>88</v>
      </c>
      <c r="I43" s="19">
        <f t="shared" si="2"/>
        <v>82.0625</v>
      </c>
      <c r="J43" s="19">
        <v>94</v>
      </c>
      <c r="K43" s="24">
        <v>90</v>
      </c>
      <c r="L43" s="19">
        <f t="shared" si="3"/>
        <v>92</v>
      </c>
      <c r="M43" s="21">
        <f t="shared" si="1"/>
        <v>89.198369565217391</v>
      </c>
      <c r="N43" s="28"/>
      <c r="O43" s="29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19">
        <v>168</v>
      </c>
      <c r="F44" s="19">
        <v>179.5</v>
      </c>
      <c r="G44" s="19">
        <v>168</v>
      </c>
      <c r="H44" s="24">
        <v>0</v>
      </c>
      <c r="I44" s="19">
        <f>(E44+F44+G44+H44)/3</f>
        <v>171.83333333333334</v>
      </c>
      <c r="J44" s="19">
        <v>228</v>
      </c>
      <c r="K44" s="19">
        <v>266</v>
      </c>
      <c r="L44" s="19">
        <f t="shared" si="3"/>
        <v>247</v>
      </c>
      <c r="M44" s="21">
        <f t="shared" si="1"/>
        <v>69.568151147098519</v>
      </c>
      <c r="N44" s="28"/>
      <c r="O44" s="29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19">
        <v>0</v>
      </c>
      <c r="G45" s="25">
        <v>437</v>
      </c>
      <c r="H45" s="19">
        <v>0</v>
      </c>
      <c r="I45" s="19">
        <f>(E45+F45+G45+H45)/2</f>
        <v>362.25</v>
      </c>
      <c r="J45" s="24">
        <v>428</v>
      </c>
      <c r="K45" s="19">
        <v>448</v>
      </c>
      <c r="L45" s="19">
        <f t="shared" si="3"/>
        <v>438</v>
      </c>
      <c r="M45" s="21">
        <f t="shared" si="1"/>
        <v>82.705479452054803</v>
      </c>
      <c r="N45" s="28"/>
      <c r="O45" s="29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19">
        <v>203</v>
      </c>
      <c r="F46" s="19">
        <v>210</v>
      </c>
      <c r="G46" s="19">
        <v>202.5</v>
      </c>
      <c r="H46" s="19">
        <v>203</v>
      </c>
      <c r="I46" s="19">
        <f t="shared" si="2"/>
        <v>204.625</v>
      </c>
      <c r="J46" s="24">
        <v>256</v>
      </c>
      <c r="K46" s="24">
        <v>285</v>
      </c>
      <c r="L46" s="19">
        <f t="shared" si="3"/>
        <v>270.5</v>
      </c>
      <c r="M46" s="21">
        <f>I46/L46*100</f>
        <v>75.646950092421434</v>
      </c>
      <c r="N46" s="22"/>
    </row>
    <row r="47" spans="1:15" ht="34.5" customHeight="1" x14ac:dyDescent="0.3">
      <c r="A47" s="30" t="s">
        <v>59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17">
        <f>SUM(M7:M46)/40</f>
        <v>84.360588088260769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2024-11-06T04:47:32Z</dcterms:modified>
</cp:coreProperties>
</file>