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<sst xmlns="http://schemas.openxmlformats.org/spreadsheetml/2006/main" count="128" uniqueCount="74">
  <si>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</si>
  <si>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</si>
  <si>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</si>
  <si>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</si>
  <si>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</si>
  <si>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</si>
  <si>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</si>
  <si>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</si>
  <si>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</si>
  <si>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</si>
  <si>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</si>
  <si>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</si>
  <si>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</si>
  <si>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</si>
  <si>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</si>
  <si>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</si>
  <si>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</si>
  <si>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</si>
  <si>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</si>
  <si>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</si>
  <si>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</si>
  <si>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</si>
  <si>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</si>
  <si>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</si>
  <si>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</si>
  <si>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</si>
  <si>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</si>
  <si>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</si>
  <si>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</si>
  <si>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</si>
  <si>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</si>
  <si>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</si>
  <si>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</si>
  <si>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</si>
  <si>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</si>
  <si>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</si>
  <si>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</si>
  <si>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</si>
  <si>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</si>
  <si>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</si>
  <si>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</si>
  <si>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</si>
  <si>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</si>
  <si>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</si>
  <si>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</si>
  <si>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</si>
  <si>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</si>
  <si>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</si>
  <si>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</si>
  <si>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</si>
  <si>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</si>
  <si>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</si>
  <si>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</si>
  <si>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</si>
  <si>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</si>
  <si>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</si>
  <si>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</si>
  <si>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</si>
  <si>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</si>
  <si>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</si>
  <si>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</si>
  <si>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</si>
  <si>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</si>
  <si>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</si>
  <si>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</si>
  <si>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</si>
  <si>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</si>
  <si>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</si>
  <si>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</si>
  <si>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</si>
  <si>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</si>
  <si>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</si>
  <si>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</si>
  <si>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27.11.2024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</si>
</sst>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9" zoomScale="70" zoomScaleNormal="70" workbookViewId="0">
      <selection activeCell="J24" sqref="J24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5" ht="30.75" customHeight="1" x14ac:dyDescent="0.3">
      <c r="A2" s="31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18.75" x14ac:dyDescent="0.3">
      <c r="A3" s="33"/>
      <c r="B3" s="34"/>
      <c r="C3" s="34"/>
      <c r="D3" s="34"/>
      <c r="E3" s="34"/>
      <c r="F3" s="34"/>
      <c r="G3" s="34"/>
      <c r="H3" s="35"/>
      <c r="I3" s="35"/>
      <c r="J3" s="35"/>
      <c r="K3" s="35"/>
    </row>
    <row r="4" spans="1:15" ht="29.25" customHeight="1" x14ac:dyDescent="0.3">
      <c r="A4" s="36" t="s">
        <v>68</v>
      </c>
      <c r="B4" s="39" t="s">
        <v>69</v>
      </c>
      <c r="C4" s="23"/>
      <c r="D4" s="41" t="s">
        <v>1</v>
      </c>
      <c r="E4" s="41"/>
      <c r="F4" s="41"/>
      <c r="G4" s="41"/>
      <c r="H4" s="41" t="s">
        <v>73</v>
      </c>
      <c r="I4" s="41"/>
      <c r="J4" s="41"/>
      <c r="K4" s="41"/>
      <c r="L4" s="41"/>
      <c r="M4" s="41"/>
      <c r="N4" s="41"/>
      <c r="O4" s="41"/>
    </row>
    <row r="5" spans="1:15" ht="122.25" customHeight="1" x14ac:dyDescent="0.3">
      <c r="A5" s="37"/>
      <c r="B5" s="40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2" t="s">
        <v>2</v>
      </c>
      <c r="I5" s="43"/>
      <c r="J5" s="44" t="s">
        <v>3</v>
      </c>
      <c r="K5" s="45"/>
      <c r="L5" s="46" t="s">
        <v>71</v>
      </c>
      <c r="M5" s="46"/>
      <c r="N5" s="47" t="s">
        <v>72</v>
      </c>
      <c r="O5" s="47"/>
    </row>
    <row r="6" spans="1:15" ht="24" customHeight="1" x14ac:dyDescent="0.3">
      <c r="A6" s="38"/>
      <c r="B6" s="40"/>
      <c r="C6" s="24"/>
      <c r="D6" s="48">
        <v>45616</v>
      </c>
      <c r="E6" s="49"/>
      <c r="F6" s="48">
        <v>45616</v>
      </c>
      <c r="G6" s="49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7">
        <v>649</v>
      </c>
      <c r="E7" s="13">
        <v>690</v>
      </c>
      <c r="F7" s="27">
        <v>649</v>
      </c>
      <c r="G7" s="13">
        <v>690</v>
      </c>
      <c r="H7" s="11">
        <f t="shared" ref="H7:H46" si="0">F7/D7*100</f>
        <v>100</v>
      </c>
      <c r="I7" s="6">
        <f t="shared" ref="I7:I46" si="1">F7-D7</f>
        <v>0</v>
      </c>
      <c r="J7" s="14">
        <f t="shared" ref="J7:J46" si="2">G7/E7*100</f>
        <v>100</v>
      </c>
      <c r="K7" s="17">
        <f t="shared" ref="K7:K46" si="3">G7-E7</f>
        <v>0</v>
      </c>
      <c r="L7" s="22">
        <f t="shared" ref="L7:L46" si="4">G7/F7*100</f>
        <v>106.31741140215716</v>
      </c>
      <c r="M7" s="22">
        <f t="shared" ref="M7:M16" si="5">G7-F7</f>
        <v>41</v>
      </c>
      <c r="N7" s="53">
        <f>SUM(L7:L12)/6</f>
        <v>86.773933483478672</v>
      </c>
      <c r="O7" s="50">
        <f>SUM(M7:M12)/6</f>
        <v>-85.331944444444446</v>
      </c>
    </row>
    <row r="8" spans="1:15" ht="18.75" x14ac:dyDescent="0.3">
      <c r="A8" s="3" t="s">
        <v>50</v>
      </c>
      <c r="B8" s="25" t="s">
        <v>6</v>
      </c>
      <c r="C8" s="25"/>
      <c r="D8" s="27">
        <v>852.5</v>
      </c>
      <c r="E8" s="13">
        <v>695.75</v>
      </c>
      <c r="F8" s="27">
        <v>852.5</v>
      </c>
      <c r="G8" s="13">
        <v>695.75</v>
      </c>
      <c r="H8" s="11">
        <f t="shared" si="0"/>
        <v>100</v>
      </c>
      <c r="I8" s="6">
        <f t="shared" si="1"/>
        <v>0</v>
      </c>
      <c r="J8" s="14">
        <f t="shared" si="2"/>
        <v>100</v>
      </c>
      <c r="K8" s="17">
        <f t="shared" si="3"/>
        <v>0</v>
      </c>
      <c r="L8" s="20">
        <f t="shared" si="4"/>
        <v>81.612903225806448</v>
      </c>
      <c r="M8" s="22">
        <f t="shared" si="5"/>
        <v>-156.75</v>
      </c>
      <c r="N8" s="53"/>
      <c r="O8" s="50"/>
    </row>
    <row r="9" spans="1:15" ht="18.75" x14ac:dyDescent="0.3">
      <c r="A9" s="3" t="s">
        <v>10</v>
      </c>
      <c r="B9" s="25" t="s">
        <v>6</v>
      </c>
      <c r="C9" s="25"/>
      <c r="D9" s="27">
        <v>346</v>
      </c>
      <c r="E9" s="13">
        <v>318.23333333333335</v>
      </c>
      <c r="F9" s="27">
        <v>346</v>
      </c>
      <c r="G9" s="13">
        <v>318.23333333333335</v>
      </c>
      <c r="H9" s="11">
        <f t="shared" si="0"/>
        <v>100</v>
      </c>
      <c r="I9" s="6">
        <f t="shared" si="1"/>
        <v>0</v>
      </c>
      <c r="J9" s="14">
        <f t="shared" si="2"/>
        <v>100</v>
      </c>
      <c r="K9" s="17">
        <f t="shared" si="3"/>
        <v>0</v>
      </c>
      <c r="L9" s="20">
        <f t="shared" si="4"/>
        <v>91.97495183044316</v>
      </c>
      <c r="M9" s="22">
        <f t="shared" si="5"/>
        <v>-27.766666666666652</v>
      </c>
      <c r="N9" s="53"/>
      <c r="O9" s="50"/>
    </row>
    <row r="10" spans="1:15" ht="18.75" x14ac:dyDescent="0.3">
      <c r="A10" s="3" t="s">
        <v>7</v>
      </c>
      <c r="B10" s="25" t="s">
        <v>6</v>
      </c>
      <c r="C10" s="25"/>
      <c r="D10" s="27">
        <v>546</v>
      </c>
      <c r="E10" s="13">
        <v>442.25</v>
      </c>
      <c r="F10" s="27">
        <v>508.5</v>
      </c>
      <c r="G10" s="13">
        <v>442.25</v>
      </c>
      <c r="H10" s="11">
        <f t="shared" si="0"/>
        <v>93.131868131868131</v>
      </c>
      <c r="I10" s="6">
        <f t="shared" si="1"/>
        <v>-37.5</v>
      </c>
      <c r="J10" s="14">
        <f t="shared" si="2"/>
        <v>100</v>
      </c>
      <c r="K10" s="17">
        <f t="shared" si="3"/>
        <v>0</v>
      </c>
      <c r="L10" s="20">
        <f t="shared" si="4"/>
        <v>86.971484759095375</v>
      </c>
      <c r="M10" s="22">
        <f t="shared" si="5"/>
        <v>-66.25</v>
      </c>
      <c r="N10" s="53"/>
      <c r="O10" s="50"/>
    </row>
    <row r="11" spans="1:15" ht="18.75" x14ac:dyDescent="0.3">
      <c r="A11" s="3" t="s">
        <v>11</v>
      </c>
      <c r="B11" s="25" t="s">
        <v>6</v>
      </c>
      <c r="C11" s="25"/>
      <c r="D11" s="27">
        <v>322.5</v>
      </c>
      <c r="E11" s="13">
        <v>298.52499999999998</v>
      </c>
      <c r="F11" s="27">
        <v>374.5</v>
      </c>
      <c r="G11" s="13">
        <v>298.52499999999998</v>
      </c>
      <c r="H11" s="28">
        <f t="shared" si="0"/>
        <v>116.12403100775195</v>
      </c>
      <c r="I11" s="26">
        <f t="shared" si="1"/>
        <v>52</v>
      </c>
      <c r="J11" s="14">
        <f t="shared" si="2"/>
        <v>100</v>
      </c>
      <c r="K11" s="17">
        <f t="shared" si="3"/>
        <v>0</v>
      </c>
      <c r="L11" s="20">
        <f t="shared" si="4"/>
        <v>79.712950600801065</v>
      </c>
      <c r="M11" s="22">
        <f t="shared" si="5"/>
        <v>-75.975000000000023</v>
      </c>
      <c r="N11" s="53"/>
      <c r="O11" s="50"/>
    </row>
    <row r="12" spans="1:15" ht="18.75" x14ac:dyDescent="0.3">
      <c r="A12" s="3" t="s">
        <v>12</v>
      </c>
      <c r="B12" s="25" t="s">
        <v>6</v>
      </c>
      <c r="C12" s="25" t="s">
        <v>47</v>
      </c>
      <c r="D12" s="27">
        <v>872</v>
      </c>
      <c r="E12" s="13">
        <v>645.75</v>
      </c>
      <c r="F12" s="27">
        <v>872</v>
      </c>
      <c r="G12" s="13">
        <v>645.75</v>
      </c>
      <c r="H12" s="11">
        <f t="shared" si="0"/>
        <v>100</v>
      </c>
      <c r="I12" s="6">
        <f t="shared" si="1"/>
        <v>0</v>
      </c>
      <c r="J12" s="14">
        <f t="shared" si="2"/>
        <v>100</v>
      </c>
      <c r="K12" s="17">
        <f t="shared" si="3"/>
        <v>0</v>
      </c>
      <c r="L12" s="20">
        <f t="shared" si="4"/>
        <v>74.053899082568805</v>
      </c>
      <c r="M12" s="22">
        <f t="shared" si="5"/>
        <v>-226.25</v>
      </c>
      <c r="N12" s="53"/>
      <c r="O12" s="50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7">
        <v>147.5</v>
      </c>
      <c r="E13" s="13">
        <v>113.33333333333333</v>
      </c>
      <c r="F13" s="27">
        <v>90.5</v>
      </c>
      <c r="G13" s="13">
        <v>105.33333333333333</v>
      </c>
      <c r="H13" s="11">
        <f t="shared" si="0"/>
        <v>61.355932203389827</v>
      </c>
      <c r="I13" s="11">
        <f t="shared" si="1"/>
        <v>-57</v>
      </c>
      <c r="J13" s="15">
        <f t="shared" si="2"/>
        <v>92.941176470588232</v>
      </c>
      <c r="K13" s="29">
        <f t="shared" si="3"/>
        <v>-8</v>
      </c>
      <c r="L13" s="20">
        <f t="shared" si="4"/>
        <v>116.39042357274401</v>
      </c>
      <c r="M13" s="22">
        <f t="shared" si="5"/>
        <v>14.833333333333329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7">
        <v>165</v>
      </c>
      <c r="E14" s="13">
        <v>175.33333333333334</v>
      </c>
      <c r="F14" s="27">
        <v>165</v>
      </c>
      <c r="G14" s="13">
        <v>177.75</v>
      </c>
      <c r="H14" s="11">
        <f t="shared" si="0"/>
        <v>100</v>
      </c>
      <c r="I14" s="11">
        <f t="shared" si="1"/>
        <v>0</v>
      </c>
      <c r="J14" s="15">
        <f t="shared" si="2"/>
        <v>101.37832699619771</v>
      </c>
      <c r="K14" s="29">
        <f t="shared" si="3"/>
        <v>2.4166666666666572</v>
      </c>
      <c r="L14" s="20">
        <f t="shared" si="4"/>
        <v>107.72727272727273</v>
      </c>
      <c r="M14" s="22">
        <f t="shared" si="5"/>
        <v>12.75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7">
        <v>582</v>
      </c>
      <c r="E15" s="13">
        <v>382.16666666666669</v>
      </c>
      <c r="F15" s="27">
        <v>582</v>
      </c>
      <c r="G15" s="13">
        <v>382.83333333333331</v>
      </c>
      <c r="H15" s="11">
        <f t="shared" si="0"/>
        <v>100</v>
      </c>
      <c r="I15" s="11">
        <f t="shared" si="1"/>
        <v>0</v>
      </c>
      <c r="J15" s="15">
        <f t="shared" si="2"/>
        <v>100.17444395987789</v>
      </c>
      <c r="K15" s="29">
        <f t="shared" si="3"/>
        <v>0.66666666666662877</v>
      </c>
      <c r="L15" s="20">
        <f t="shared" si="4"/>
        <v>65.778923253150055</v>
      </c>
      <c r="M15" s="22">
        <f t="shared" si="5"/>
        <v>-199.16666666666669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7">
        <v>995.5</v>
      </c>
      <c r="E16" s="13">
        <v>898.16250000000002</v>
      </c>
      <c r="F16" s="27">
        <v>995.5</v>
      </c>
      <c r="G16" s="13">
        <v>935.66250000000002</v>
      </c>
      <c r="H16" s="11">
        <f t="shared" si="0"/>
        <v>100</v>
      </c>
      <c r="I16" s="11">
        <f t="shared" si="1"/>
        <v>0</v>
      </c>
      <c r="J16" s="26">
        <f t="shared" si="2"/>
        <v>104.17519101498894</v>
      </c>
      <c r="K16" s="54">
        <f t="shared" si="3"/>
        <v>37.5</v>
      </c>
      <c r="L16" s="20">
        <f t="shared" si="4"/>
        <v>93.989201406328476</v>
      </c>
      <c r="M16" s="22">
        <f t="shared" si="5"/>
        <v>-59.837499999999977</v>
      </c>
      <c r="N16" s="53">
        <f>SUM(L16:L22)/7</f>
        <v>89.717089004738099</v>
      </c>
      <c r="O16" s="50">
        <f>SUM(M16:M22)/7</f>
        <v>-70.17428571428573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7">
        <v>171</v>
      </c>
      <c r="E17" s="13">
        <v>157.4425</v>
      </c>
      <c r="F17" s="27">
        <v>176.5</v>
      </c>
      <c r="G17" s="13">
        <v>158.57999999999998</v>
      </c>
      <c r="H17" s="28">
        <f t="shared" si="0"/>
        <v>103.21637426900585</v>
      </c>
      <c r="I17" s="26">
        <f t="shared" si="1"/>
        <v>5.5</v>
      </c>
      <c r="J17" s="14">
        <f t="shared" si="2"/>
        <v>100.72248598694762</v>
      </c>
      <c r="K17" s="17">
        <f t="shared" si="3"/>
        <v>1.1374999999999886</v>
      </c>
      <c r="L17" s="20">
        <f t="shared" si="4"/>
        <v>89.8470254957507</v>
      </c>
      <c r="M17" s="22">
        <f>G18-F18</f>
        <v>-63.997500000000059</v>
      </c>
      <c r="N17" s="53"/>
      <c r="O17" s="50"/>
    </row>
    <row r="18" spans="1:15" ht="18.75" x14ac:dyDescent="0.3">
      <c r="A18" s="3" t="s">
        <v>36</v>
      </c>
      <c r="B18" s="25" t="s">
        <v>6</v>
      </c>
      <c r="C18" s="25" t="s">
        <v>41</v>
      </c>
      <c r="D18" s="27">
        <v>326.22000000000003</v>
      </c>
      <c r="E18" s="13">
        <v>262.22249999999997</v>
      </c>
      <c r="F18" s="27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53"/>
      <c r="O18" s="50"/>
    </row>
    <row r="19" spans="1:15" ht="37.5" x14ac:dyDescent="0.3">
      <c r="A19" s="3" t="s">
        <v>37</v>
      </c>
      <c r="B19" s="25" t="s">
        <v>6</v>
      </c>
      <c r="C19" s="25" t="s">
        <v>52</v>
      </c>
      <c r="D19" s="27">
        <v>493.29</v>
      </c>
      <c r="E19" s="13">
        <v>456.11750000000001</v>
      </c>
      <c r="F19" s="27">
        <v>493.5</v>
      </c>
      <c r="G19" s="13">
        <v>480.4</v>
      </c>
      <c r="H19" s="11">
        <f t="shared" si="0"/>
        <v>100.04257130693912</v>
      </c>
      <c r="I19" s="6">
        <f t="shared" si="1"/>
        <v>0.20999999999997954</v>
      </c>
      <c r="J19" s="26">
        <f t="shared" si="2"/>
        <v>105.32373785263664</v>
      </c>
      <c r="K19" s="54">
        <f t="shared" si="3"/>
        <v>24.28249999999997</v>
      </c>
      <c r="L19" s="20">
        <f t="shared" si="4"/>
        <v>97.345491388044579</v>
      </c>
      <c r="M19" s="22">
        <f t="shared" si="6"/>
        <v>-13.100000000000023</v>
      </c>
      <c r="N19" s="53"/>
      <c r="O19" s="50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7">
        <v>561.25</v>
      </c>
      <c r="E20" s="13">
        <v>586.9</v>
      </c>
      <c r="F20" s="27">
        <v>633.75</v>
      </c>
      <c r="G20" s="13">
        <v>586.9</v>
      </c>
      <c r="H20" s="28">
        <f t="shared" si="0"/>
        <v>112.91759465478842</v>
      </c>
      <c r="I20" s="26">
        <f t="shared" si="1"/>
        <v>72.5</v>
      </c>
      <c r="J20" s="14">
        <f t="shared" si="2"/>
        <v>100</v>
      </c>
      <c r="K20" s="17">
        <f t="shared" si="3"/>
        <v>0</v>
      </c>
      <c r="L20" s="20">
        <f t="shared" si="4"/>
        <v>92.607495069033533</v>
      </c>
      <c r="M20" s="22">
        <f t="shared" si="6"/>
        <v>-46.850000000000023</v>
      </c>
      <c r="N20" s="53"/>
      <c r="O20" s="50"/>
    </row>
    <row r="21" spans="1:15" ht="37.5" x14ac:dyDescent="0.3">
      <c r="A21" s="3" t="s">
        <v>16</v>
      </c>
      <c r="B21" s="25" t="s">
        <v>8</v>
      </c>
      <c r="C21" s="25" t="s">
        <v>52</v>
      </c>
      <c r="D21" s="27">
        <v>108</v>
      </c>
      <c r="E21" s="13">
        <v>112.375</v>
      </c>
      <c r="F21" s="27">
        <v>108</v>
      </c>
      <c r="G21" s="13">
        <v>112.375</v>
      </c>
      <c r="H21" s="11">
        <f t="shared" si="0"/>
        <v>100</v>
      </c>
      <c r="I21" s="6">
        <f t="shared" si="1"/>
        <v>0</v>
      </c>
      <c r="J21" s="14">
        <f t="shared" si="2"/>
        <v>100</v>
      </c>
      <c r="K21" s="17">
        <f t="shared" si="3"/>
        <v>0</v>
      </c>
      <c r="L21" s="20">
        <f t="shared" si="4"/>
        <v>104.05092592592592</v>
      </c>
      <c r="M21" s="22">
        <f t="shared" si="6"/>
        <v>4.375</v>
      </c>
      <c r="N21" s="53"/>
      <c r="O21" s="50"/>
    </row>
    <row r="22" spans="1:15" ht="18.75" x14ac:dyDescent="0.3">
      <c r="A22" s="3" t="s">
        <v>39</v>
      </c>
      <c r="B22" s="25" t="s">
        <v>6</v>
      </c>
      <c r="C22" s="25"/>
      <c r="D22" s="27">
        <v>789.25</v>
      </c>
      <c r="E22" s="13">
        <v>564</v>
      </c>
      <c r="F22" s="27">
        <v>820.5</v>
      </c>
      <c r="G22" s="13">
        <v>572.6875</v>
      </c>
      <c r="H22" s="28">
        <f t="shared" si="0"/>
        <v>103.95945517896736</v>
      </c>
      <c r="I22" s="26">
        <f t="shared" si="1"/>
        <v>31.25</v>
      </c>
      <c r="J22" s="14">
        <f t="shared" si="2"/>
        <v>101.54033687943263</v>
      </c>
      <c r="K22" s="17">
        <f t="shared" si="3"/>
        <v>8.6875</v>
      </c>
      <c r="L22" s="20">
        <f t="shared" si="4"/>
        <v>69.797379646556976</v>
      </c>
      <c r="M22" s="22">
        <f t="shared" si="6"/>
        <v>-247.8125</v>
      </c>
      <c r="N22" s="53"/>
      <c r="O22" s="50"/>
    </row>
    <row r="23" spans="1:15" ht="18.75" x14ac:dyDescent="0.3">
      <c r="A23" s="3" t="s">
        <v>17</v>
      </c>
      <c r="B23" s="25" t="s">
        <v>9</v>
      </c>
      <c r="C23" s="25"/>
      <c r="D23" s="27">
        <v>187.5</v>
      </c>
      <c r="E23" s="13">
        <v>154.875</v>
      </c>
      <c r="F23" s="27">
        <v>187.5</v>
      </c>
      <c r="G23" s="13">
        <v>154.875</v>
      </c>
      <c r="H23" s="11">
        <f t="shared" si="0"/>
        <v>100</v>
      </c>
      <c r="I23" s="6">
        <f t="shared" si="1"/>
        <v>0</v>
      </c>
      <c r="J23" s="14">
        <f t="shared" si="2"/>
        <v>100</v>
      </c>
      <c r="K23" s="17">
        <f t="shared" si="3"/>
        <v>0</v>
      </c>
      <c r="L23" s="20">
        <f t="shared" si="4"/>
        <v>82.6</v>
      </c>
      <c r="M23" s="22">
        <f t="shared" si="6"/>
        <v>-32.625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7">
        <v>113</v>
      </c>
      <c r="E24" s="13">
        <v>95.885000000000005</v>
      </c>
      <c r="F24" s="27">
        <v>113</v>
      </c>
      <c r="G24" s="13">
        <v>96.51</v>
      </c>
      <c r="H24" s="11">
        <f t="shared" si="0"/>
        <v>100</v>
      </c>
      <c r="I24" s="6">
        <f t="shared" si="1"/>
        <v>0</v>
      </c>
      <c r="J24" s="14">
        <f t="shared" si="2"/>
        <v>100.65182249569797</v>
      </c>
      <c r="K24" s="17">
        <f t="shared" si="3"/>
        <v>0.625</v>
      </c>
      <c r="L24" s="20">
        <f t="shared" si="4"/>
        <v>85.407079646017706</v>
      </c>
      <c r="M24" s="22">
        <f t="shared" si="6"/>
        <v>-16.489999999999995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7">
        <v>342</v>
      </c>
      <c r="E25" s="13">
        <v>251.85</v>
      </c>
      <c r="F25" s="27">
        <v>342</v>
      </c>
      <c r="G25" s="13">
        <v>251.85</v>
      </c>
      <c r="H25" s="11">
        <f t="shared" si="0"/>
        <v>100</v>
      </c>
      <c r="I25" s="6">
        <f t="shared" si="1"/>
        <v>0</v>
      </c>
      <c r="J25" s="14">
        <f t="shared" si="2"/>
        <v>100</v>
      </c>
      <c r="K25" s="17">
        <f t="shared" si="3"/>
        <v>0</v>
      </c>
      <c r="L25" s="20">
        <f t="shared" si="4"/>
        <v>73.640350877192986</v>
      </c>
      <c r="M25" s="22">
        <f t="shared" si="6"/>
        <v>-90.15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7">
        <v>381.5</v>
      </c>
      <c r="E26" s="13">
        <v>275.75</v>
      </c>
      <c r="F26" s="27">
        <v>381.5</v>
      </c>
      <c r="G26" s="13">
        <v>275.75</v>
      </c>
      <c r="H26" s="11">
        <f t="shared" si="0"/>
        <v>100</v>
      </c>
      <c r="I26" s="6">
        <f t="shared" si="1"/>
        <v>0</v>
      </c>
      <c r="J26" s="14">
        <f t="shared" si="2"/>
        <v>100</v>
      </c>
      <c r="K26" s="17">
        <f t="shared" si="3"/>
        <v>0</v>
      </c>
      <c r="L26" s="20">
        <f t="shared" si="4"/>
        <v>72.280471821756223</v>
      </c>
      <c r="M26" s="22">
        <f t="shared" si="6"/>
        <v>-105.75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7">
        <v>1104</v>
      </c>
      <c r="E27" s="13">
        <v>544.25</v>
      </c>
      <c r="F27" s="27">
        <v>1104</v>
      </c>
      <c r="G27" s="13">
        <v>544.25</v>
      </c>
      <c r="H27" s="11">
        <f t="shared" si="0"/>
        <v>100</v>
      </c>
      <c r="I27" s="6">
        <f t="shared" si="1"/>
        <v>0</v>
      </c>
      <c r="J27" s="14">
        <f t="shared" si="2"/>
        <v>100</v>
      </c>
      <c r="K27" s="17">
        <f t="shared" si="3"/>
        <v>0</v>
      </c>
      <c r="L27" s="20">
        <f t="shared" si="4"/>
        <v>49.298007246376812</v>
      </c>
      <c r="M27" s="22">
        <f t="shared" si="6"/>
        <v>-559.75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7">
        <v>46</v>
      </c>
      <c r="E28" s="13">
        <v>45.344999999999999</v>
      </c>
      <c r="F28" s="27">
        <v>46</v>
      </c>
      <c r="G28" s="13">
        <v>45.344999999999999</v>
      </c>
      <c r="H28" s="11">
        <f t="shared" si="0"/>
        <v>100</v>
      </c>
      <c r="I28" s="6">
        <f t="shared" si="1"/>
        <v>0</v>
      </c>
      <c r="J28" s="14">
        <f t="shared" si="2"/>
        <v>100</v>
      </c>
      <c r="K28" s="17">
        <f t="shared" si="3"/>
        <v>0</v>
      </c>
      <c r="L28" s="20">
        <f t="shared" si="4"/>
        <v>98.576086956521735</v>
      </c>
      <c r="M28" s="22">
        <f>G29-F29</f>
        <v>-364.98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7">
        <v>2529.23</v>
      </c>
      <c r="E29" s="13">
        <v>2164.25</v>
      </c>
      <c r="F29" s="27">
        <v>2529.23</v>
      </c>
      <c r="G29" s="13">
        <v>2164.25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0">
        <f t="shared" si="4"/>
        <v>85.569521158613497</v>
      </c>
      <c r="M29" s="22">
        <f>G29-F29</f>
        <v>-364.98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7">
        <v>57.2</v>
      </c>
      <c r="E30" s="13">
        <v>56.524999999999999</v>
      </c>
      <c r="F30" s="27">
        <v>57.2</v>
      </c>
      <c r="G30" s="13">
        <v>56.524999999999999</v>
      </c>
      <c r="H30" s="11">
        <f t="shared" si="0"/>
        <v>100</v>
      </c>
      <c r="I30" s="6">
        <f t="shared" si="1"/>
        <v>0</v>
      </c>
      <c r="J30" s="14">
        <f t="shared" si="2"/>
        <v>100</v>
      </c>
      <c r="K30" s="17">
        <f t="shared" si="3"/>
        <v>0</v>
      </c>
      <c r="L30" s="20">
        <f t="shared" si="4"/>
        <v>98.819930069930066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7">
        <v>91</v>
      </c>
      <c r="E31" s="13">
        <v>80.466666666666669</v>
      </c>
      <c r="F31" s="27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53">
        <f>SUM(L31:L32)/2</f>
        <v>88.563228243415438</v>
      </c>
      <c r="O31" s="50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7">
        <v>83.33</v>
      </c>
      <c r="E32" s="13">
        <v>73.914999999999992</v>
      </c>
      <c r="F32" s="27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53"/>
      <c r="O32" s="50"/>
    </row>
    <row r="33" spans="1:15" ht="18.75" x14ac:dyDescent="0.3">
      <c r="A33" s="3" t="s">
        <v>25</v>
      </c>
      <c r="B33" s="25" t="s">
        <v>6</v>
      </c>
      <c r="C33" s="25" t="s">
        <v>53</v>
      </c>
      <c r="D33" s="27">
        <v>123.5</v>
      </c>
      <c r="E33" s="13">
        <v>103.3125</v>
      </c>
      <c r="F33" s="27">
        <v>123.5</v>
      </c>
      <c r="G33" s="13">
        <v>109.75</v>
      </c>
      <c r="H33" s="11">
        <f t="shared" si="0"/>
        <v>100</v>
      </c>
      <c r="I33" s="6">
        <f t="shared" si="1"/>
        <v>0</v>
      </c>
      <c r="J33" s="26">
        <f t="shared" si="2"/>
        <v>106.23109497882636</v>
      </c>
      <c r="K33" s="54">
        <f t="shared" si="3"/>
        <v>6.4375</v>
      </c>
      <c r="L33" s="20">
        <f t="shared" si="4"/>
        <v>88.866396761133601</v>
      </c>
      <c r="M33" s="22">
        <f t="shared" si="7"/>
        <v>-13.75</v>
      </c>
      <c r="N33" s="53">
        <f>SUM(L33:L38)/6</f>
        <v>87.46036336507261</v>
      </c>
      <c r="O33" s="50">
        <f>SUM(M33:M38)/6</f>
        <v>-14.808333333333335</v>
      </c>
    </row>
    <row r="34" spans="1:15" ht="18.75" x14ac:dyDescent="0.3">
      <c r="A34" s="3" t="s">
        <v>63</v>
      </c>
      <c r="B34" s="25" t="s">
        <v>6</v>
      </c>
      <c r="C34" s="25"/>
      <c r="D34" s="27">
        <v>72.5</v>
      </c>
      <c r="E34" s="13">
        <v>62.3125</v>
      </c>
      <c r="F34" s="27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53"/>
      <c r="O34" s="50"/>
    </row>
    <row r="35" spans="1:15" ht="18.75" x14ac:dyDescent="0.3">
      <c r="A35" s="3" t="s">
        <v>26</v>
      </c>
      <c r="B35" s="25" t="s">
        <v>6</v>
      </c>
      <c r="C35" s="25" t="s">
        <v>59</v>
      </c>
      <c r="D35" s="27">
        <v>73.5</v>
      </c>
      <c r="E35" s="13">
        <v>65.400000000000006</v>
      </c>
      <c r="F35" s="27">
        <v>73.5</v>
      </c>
      <c r="G35" s="13">
        <v>65.400000000000006</v>
      </c>
      <c r="H35" s="11">
        <f t="shared" si="0"/>
        <v>100</v>
      </c>
      <c r="I35" s="6">
        <f t="shared" si="1"/>
        <v>0</v>
      </c>
      <c r="J35" s="14">
        <f t="shared" si="2"/>
        <v>100</v>
      </c>
      <c r="K35" s="17">
        <f t="shared" si="3"/>
        <v>0</v>
      </c>
      <c r="L35" s="20">
        <f t="shared" si="4"/>
        <v>88.979591836734713</v>
      </c>
      <c r="M35" s="22">
        <f t="shared" si="7"/>
        <v>-8.0999999999999943</v>
      </c>
      <c r="N35" s="53"/>
      <c r="O35" s="50"/>
    </row>
    <row r="36" spans="1:15" ht="18.75" x14ac:dyDescent="0.3">
      <c r="A36" s="3" t="s">
        <v>42</v>
      </c>
      <c r="B36" s="25" t="s">
        <v>6</v>
      </c>
      <c r="C36" s="25" t="s">
        <v>53</v>
      </c>
      <c r="D36" s="27">
        <v>74.5</v>
      </c>
      <c r="E36" s="13">
        <v>68.712500000000006</v>
      </c>
      <c r="F36" s="27">
        <v>74.5</v>
      </c>
      <c r="G36" s="13">
        <v>68.412499999999994</v>
      </c>
      <c r="H36" s="11">
        <f t="shared" si="0"/>
        <v>100</v>
      </c>
      <c r="I36" s="6">
        <f t="shared" si="1"/>
        <v>0</v>
      </c>
      <c r="J36" s="14">
        <f t="shared" si="2"/>
        <v>99.563398217209382</v>
      </c>
      <c r="K36" s="17">
        <f t="shared" si="3"/>
        <v>-0.30000000000001137</v>
      </c>
      <c r="L36" s="20">
        <f t="shared" si="4"/>
        <v>91.828859060402678</v>
      </c>
      <c r="M36" s="22">
        <f t="shared" si="7"/>
        <v>-6.0875000000000057</v>
      </c>
      <c r="N36" s="53"/>
      <c r="O36" s="50"/>
    </row>
    <row r="37" spans="1:15" ht="18.75" x14ac:dyDescent="0.3">
      <c r="A37" s="3" t="s">
        <v>43</v>
      </c>
      <c r="B37" s="25" t="s">
        <v>6</v>
      </c>
      <c r="C37" s="25" t="s">
        <v>45</v>
      </c>
      <c r="D37" s="27">
        <v>142.9</v>
      </c>
      <c r="E37" s="13">
        <v>81.924999999999997</v>
      </c>
      <c r="F37" s="27">
        <v>142.9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100</v>
      </c>
      <c r="K37" s="17">
        <f t="shared" si="3"/>
        <v>0</v>
      </c>
      <c r="L37" s="20">
        <f t="shared" si="4"/>
        <v>57.330300909727072</v>
      </c>
      <c r="M37" s="22">
        <f t="shared" si="7"/>
        <v>-60.975000000000009</v>
      </c>
      <c r="N37" s="53"/>
      <c r="O37" s="50"/>
    </row>
    <row r="38" spans="1:15" ht="18.75" x14ac:dyDescent="0.3">
      <c r="A38" s="3" t="s">
        <v>44</v>
      </c>
      <c r="B38" s="25" t="s">
        <v>6</v>
      </c>
      <c r="C38" s="25" t="s">
        <v>41</v>
      </c>
      <c r="D38" s="27">
        <v>86.8</v>
      </c>
      <c r="E38" s="13">
        <v>97.05</v>
      </c>
      <c r="F38" s="27">
        <v>86.8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0">
        <f t="shared" si="4"/>
        <v>111.80875576036865</v>
      </c>
      <c r="M38" s="22">
        <f t="shared" si="7"/>
        <v>10.25</v>
      </c>
      <c r="N38" s="53"/>
      <c r="O38" s="50"/>
    </row>
    <row r="39" spans="1:15" ht="18.75" x14ac:dyDescent="0.3">
      <c r="A39" s="3" t="s">
        <v>27</v>
      </c>
      <c r="B39" s="25" t="s">
        <v>6</v>
      </c>
      <c r="C39" s="25"/>
      <c r="D39" s="27">
        <v>89</v>
      </c>
      <c r="E39" s="13">
        <v>69.5</v>
      </c>
      <c r="F39" s="27">
        <v>89</v>
      </c>
      <c r="G39" s="13">
        <v>74.5</v>
      </c>
      <c r="H39" s="11">
        <f t="shared" si="0"/>
        <v>100</v>
      </c>
      <c r="I39" s="6">
        <f t="shared" si="1"/>
        <v>0</v>
      </c>
      <c r="J39" s="26">
        <f t="shared" si="2"/>
        <v>107.19424460431655</v>
      </c>
      <c r="K39" s="54">
        <f t="shared" si="3"/>
        <v>5</v>
      </c>
      <c r="L39" s="20">
        <f t="shared" si="4"/>
        <v>83.707865168539328</v>
      </c>
      <c r="M39" s="22">
        <f t="shared" si="7"/>
        <v>-14.5</v>
      </c>
      <c r="N39" s="53">
        <f>SUM(L39:L45)/6</f>
        <v>89.453685050005276</v>
      </c>
      <c r="O39" s="50">
        <f>SUM(M39:M45)/6</f>
        <v>-61.458333333333336</v>
      </c>
    </row>
    <row r="40" spans="1:15" ht="18.75" x14ac:dyDescent="0.3">
      <c r="A40" s="3" t="s">
        <v>28</v>
      </c>
      <c r="B40" s="25" t="s">
        <v>6</v>
      </c>
      <c r="C40" s="25"/>
      <c r="D40" s="27">
        <v>67</v>
      </c>
      <c r="E40" s="13">
        <v>56.1875</v>
      </c>
      <c r="F40" s="27">
        <v>67</v>
      </c>
      <c r="G40" s="13">
        <v>60.375</v>
      </c>
      <c r="H40" s="11">
        <f t="shared" si="0"/>
        <v>100</v>
      </c>
      <c r="I40" s="6">
        <f t="shared" si="1"/>
        <v>0</v>
      </c>
      <c r="J40" s="26">
        <f t="shared" si="2"/>
        <v>107.45272525027809</v>
      </c>
      <c r="K40" s="54">
        <f t="shared" si="3"/>
        <v>4.1875</v>
      </c>
      <c r="L40" s="20">
        <f t="shared" si="4"/>
        <v>90.111940298507463</v>
      </c>
      <c r="M40" s="22">
        <f t="shared" si="7"/>
        <v>-6.625</v>
      </c>
      <c r="N40" s="53"/>
      <c r="O40" s="50"/>
    </row>
    <row r="41" spans="1:15" ht="18.75" x14ac:dyDescent="0.3">
      <c r="A41" s="3" t="s">
        <v>29</v>
      </c>
      <c r="B41" s="25" t="s">
        <v>6</v>
      </c>
      <c r="C41" s="25"/>
      <c r="D41" s="27">
        <v>104</v>
      </c>
      <c r="E41" s="13">
        <v>82.1875</v>
      </c>
      <c r="F41" s="27">
        <v>104</v>
      </c>
      <c r="G41" s="13">
        <v>80.75</v>
      </c>
      <c r="H41" s="11">
        <f t="shared" si="0"/>
        <v>100</v>
      </c>
      <c r="I41" s="6">
        <f t="shared" si="1"/>
        <v>0</v>
      </c>
      <c r="J41" s="14">
        <f t="shared" si="2"/>
        <v>98.250950570342212</v>
      </c>
      <c r="K41" s="17">
        <f t="shared" si="3"/>
        <v>-1.4375</v>
      </c>
      <c r="L41" s="20">
        <f t="shared" si="4"/>
        <v>77.644230769230774</v>
      </c>
      <c r="M41" s="22">
        <f t="shared" si="7"/>
        <v>-23.25</v>
      </c>
      <c r="N41" s="53"/>
      <c r="O41" s="50"/>
    </row>
    <row r="42" spans="1:15" ht="18.75" x14ac:dyDescent="0.3">
      <c r="A42" s="3" t="s">
        <v>30</v>
      </c>
      <c r="B42" s="25" t="s">
        <v>6</v>
      </c>
      <c r="C42" s="25"/>
      <c r="D42" s="27">
        <v>118.5</v>
      </c>
      <c r="E42" s="13">
        <v>90.5</v>
      </c>
      <c r="F42" s="27">
        <v>118.5</v>
      </c>
      <c r="G42" s="13">
        <v>90.5</v>
      </c>
      <c r="H42" s="11">
        <f t="shared" si="0"/>
        <v>100</v>
      </c>
      <c r="I42" s="6">
        <f t="shared" si="1"/>
        <v>0</v>
      </c>
      <c r="J42" s="14">
        <f t="shared" si="2"/>
        <v>100</v>
      </c>
      <c r="K42" s="17">
        <f t="shared" si="3"/>
        <v>0</v>
      </c>
      <c r="L42" s="20">
        <f t="shared" si="4"/>
        <v>76.371308016877634</v>
      </c>
      <c r="M42" s="22">
        <f t="shared" si="7"/>
        <v>-28</v>
      </c>
      <c r="N42" s="53"/>
      <c r="O42" s="50"/>
    </row>
    <row r="43" spans="1:15" ht="18.75" x14ac:dyDescent="0.3">
      <c r="A43" s="3" t="s">
        <v>64</v>
      </c>
      <c r="B43" s="25" t="s">
        <v>6</v>
      </c>
      <c r="C43" s="25"/>
      <c r="D43" s="27">
        <v>103.5</v>
      </c>
      <c r="E43" s="13">
        <v>83.25</v>
      </c>
      <c r="F43" s="27">
        <v>103.5</v>
      </c>
      <c r="G43" s="13">
        <v>80.75</v>
      </c>
      <c r="H43" s="11">
        <f t="shared" si="0"/>
        <v>100</v>
      </c>
      <c r="I43" s="6">
        <f t="shared" si="1"/>
        <v>0</v>
      </c>
      <c r="J43" s="14">
        <f>G43/E43*100</f>
        <v>96.996996996996998</v>
      </c>
      <c r="K43" s="17">
        <f t="shared" si="3"/>
        <v>-2.5</v>
      </c>
      <c r="L43" s="20">
        <f t="shared" si="4"/>
        <v>78.019323671497588</v>
      </c>
      <c r="M43" s="22">
        <f t="shared" si="7"/>
        <v>-22.75</v>
      </c>
      <c r="N43" s="53"/>
      <c r="O43" s="50"/>
    </row>
    <row r="44" spans="1:15" ht="37.5" x14ac:dyDescent="0.3">
      <c r="A44" s="3" t="s">
        <v>31</v>
      </c>
      <c r="B44" s="25" t="s">
        <v>6</v>
      </c>
      <c r="C44" s="25" t="s">
        <v>52</v>
      </c>
      <c r="D44" s="27">
        <v>265</v>
      </c>
      <c r="E44" s="13">
        <v>179.875</v>
      </c>
      <c r="F44" s="27">
        <v>269.5</v>
      </c>
      <c r="G44" s="13">
        <v>191.875</v>
      </c>
      <c r="H44" s="11">
        <f t="shared" ref="H44" si="8">F44/D44*100</f>
        <v>101.69811320754718</v>
      </c>
      <c r="I44" s="6">
        <f t="shared" ref="I44" si="9">F44-D44</f>
        <v>4.5</v>
      </c>
      <c r="J44" s="28">
        <f t="shared" si="2"/>
        <v>106.67129951355108</v>
      </c>
      <c r="K44" s="54">
        <f t="shared" si="3"/>
        <v>12</v>
      </c>
      <c r="L44" s="20">
        <f t="shared" si="4"/>
        <v>71.196660482374767</v>
      </c>
      <c r="M44" s="22">
        <f t="shared" si="7"/>
        <v>-77.625</v>
      </c>
      <c r="N44" s="53"/>
      <c r="O44" s="50"/>
    </row>
    <row r="45" spans="1:15" ht="37.5" x14ac:dyDescent="0.3">
      <c r="A45" s="3" t="s">
        <v>46</v>
      </c>
      <c r="B45" s="25" t="s">
        <v>6</v>
      </c>
      <c r="C45" s="25" t="s">
        <v>52</v>
      </c>
      <c r="D45" s="27">
        <v>534.5</v>
      </c>
      <c r="E45" s="13">
        <v>460</v>
      </c>
      <c r="F45" s="27">
        <v>486</v>
      </c>
      <c r="G45" s="13">
        <v>290</v>
      </c>
      <c r="H45" s="11">
        <f t="shared" si="0"/>
        <v>90.926099158091674</v>
      </c>
      <c r="I45" s="6">
        <f t="shared" si="1"/>
        <v>-48.5</v>
      </c>
      <c r="J45" s="14">
        <f t="shared" si="2"/>
        <v>63.04347826086957</v>
      </c>
      <c r="K45" s="17">
        <f t="shared" si="3"/>
        <v>-170</v>
      </c>
      <c r="L45" s="20">
        <f t="shared" si="4"/>
        <v>59.670781893004111</v>
      </c>
      <c r="M45" s="22">
        <f t="shared" si="7"/>
        <v>-196</v>
      </c>
      <c r="N45" s="53"/>
      <c r="O45" s="50"/>
    </row>
    <row r="46" spans="1:15" ht="18.75" x14ac:dyDescent="0.3">
      <c r="A46" s="3" t="s">
        <v>32</v>
      </c>
      <c r="B46" s="25" t="s">
        <v>6</v>
      </c>
      <c r="C46" s="25" t="s">
        <v>60</v>
      </c>
      <c r="D46" s="27">
        <v>267</v>
      </c>
      <c r="E46" s="13">
        <v>207.625</v>
      </c>
      <c r="F46" s="27">
        <v>248</v>
      </c>
      <c r="G46" s="13">
        <v>206.375</v>
      </c>
      <c r="H46" s="11">
        <f t="shared" si="0"/>
        <v>92.883895131086149</v>
      </c>
      <c r="I46" s="6">
        <f t="shared" si="1"/>
        <v>-19</v>
      </c>
      <c r="J46" s="14">
        <f t="shared" si="2"/>
        <v>99.397953040337157</v>
      </c>
      <c r="K46" s="17">
        <f t="shared" si="3"/>
        <v>-1.25</v>
      </c>
      <c r="L46" s="20">
        <f t="shared" si="4"/>
        <v>83.215725806451616</v>
      </c>
      <c r="M46" s="22">
        <f t="shared" si="7"/>
        <v>-41.625</v>
      </c>
      <c r="N46" s="18"/>
      <c r="O46" s="2"/>
    </row>
    <row r="47" spans="1:15" ht="45.75" customHeight="1" x14ac:dyDescent="0.3">
      <c r="A47" s="51" t="s">
        <v>61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19">
        <f>SUM(L6:L46)/39</f>
        <v>87.348147796086266</v>
      </c>
      <c r="M47" s="19">
        <f>SUM(M6:M46)/40</f>
        <v>-80.980666666666664</v>
      </c>
    </row>
    <row r="48" spans="1:15" ht="18.75" x14ac:dyDescent="0.3"/>
    <row r="49" spans="1:3" ht="18.75" x14ac:dyDescent="0.3">
      <c r="A49" s="52" t="s">
        <v>66</v>
      </c>
      <c r="B49" s="52"/>
      <c r="C49" s="52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2024-11-27T06:32:59Z</dcterms:modified>
</cp:coreProperties>
</file>