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<sst xmlns="http://schemas.openxmlformats.org/spreadsheetml/2006/main" count="128" uniqueCount="74">
  <si>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</si>
  <si>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</si>
  <si>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</si>
  <si>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</si>
  <si>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</si>
  <si>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</si>
  <si>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</si>
  <si>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</si>
  <si>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</si>
  <si>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</si>
  <si>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</si>
  <si>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</si>
  <si>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</si>
  <si>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</si>
  <si>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</si>
  <si>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</si>
  <si>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</si>
  <si>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</si>
  <si>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</si>
  <si>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</si>
  <si>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</si>
  <si>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</si>
  <si>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</si>
  <si>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</si>
  <si>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</si>
  <si>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</si>
  <si>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</si>
  <si>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</si>
  <si>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</si>
  <si>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</si>
  <si>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</si>
  <si>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</si>
  <si>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</si>
  <si>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</si>
  <si>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</si>
  <si>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</si>
  <si>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</si>
  <si>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</si>
  <si>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</si>
  <si>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</si>
  <si>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</si>
  <si>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</si>
  <si>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</si>
  <si>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</si>
  <si>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</si>
  <si>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</si>
  <si>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</si>
  <si>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</si>
  <si>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</si>
  <si>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</si>
  <si>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</si>
  <si>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</si>
  <si>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</si>
  <si>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</si>
  <si>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</si>
  <si>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</si>
  <si>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</si>
  <si>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</si>
  <si>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</si>
  <si>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</si>
  <si>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</si>
  <si>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</si>
  <si>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</si>
  <si>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</si>
  <si>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</si>
  <si>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</si>
  <si>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</si>
  <si>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</si>
  <si>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</si>
  <si>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</si>
  <si>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</si>
  <si>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</si>
  <si>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</si>
  <si>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11.12.2024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</si>
</sst>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9" zoomScale="70" zoomScaleNormal="70" workbookViewId="0">
      <selection activeCell="H44" sqref="H44:I45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30.75" customHeight="1" x14ac:dyDescent="0.3">
      <c r="A2" s="33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5" ht="18.75" x14ac:dyDescent="0.3">
      <c r="A3" s="35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5" ht="29.25" customHeight="1" x14ac:dyDescent="0.3">
      <c r="A4" s="38" t="s">
        <v>68</v>
      </c>
      <c r="B4" s="41" t="s">
        <v>69</v>
      </c>
      <c r="C4" s="23"/>
      <c r="D4" s="43" t="s">
        <v>1</v>
      </c>
      <c r="E4" s="43"/>
      <c r="F4" s="43"/>
      <c r="G4" s="43"/>
      <c r="H4" s="43" t="s">
        <v>73</v>
      </c>
      <c r="I4" s="43"/>
      <c r="J4" s="43"/>
      <c r="K4" s="43"/>
      <c r="L4" s="43"/>
      <c r="M4" s="43"/>
      <c r="N4" s="43"/>
      <c r="O4" s="43"/>
    </row>
    <row r="5" spans="1:15" ht="122.25" customHeight="1" x14ac:dyDescent="0.3">
      <c r="A5" s="39"/>
      <c r="B5" s="42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4" t="s">
        <v>2</v>
      </c>
      <c r="I5" s="45"/>
      <c r="J5" s="46" t="s">
        <v>3</v>
      </c>
      <c r="K5" s="47"/>
      <c r="L5" s="48" t="s">
        <v>71</v>
      </c>
      <c r="M5" s="48"/>
      <c r="N5" s="49" t="s">
        <v>72</v>
      </c>
      <c r="O5" s="49"/>
    </row>
    <row r="6" spans="1:15" ht="24" customHeight="1" x14ac:dyDescent="0.3">
      <c r="A6" s="40"/>
      <c r="B6" s="42"/>
      <c r="C6" s="24"/>
      <c r="D6" s="50">
        <v>45630</v>
      </c>
      <c r="E6" s="51"/>
      <c r="F6" s="50">
        <v>45637</v>
      </c>
      <c r="G6" s="51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649</v>
      </c>
      <c r="E7" s="13">
        <v>690</v>
      </c>
      <c r="F7" s="26">
        <v>830</v>
      </c>
      <c r="G7" s="13">
        <v>690</v>
      </c>
      <c r="H7" s="52">
        <f t="shared" ref="H7:H46" si="0">F7/D7*100</f>
        <v>127.88906009244991</v>
      </c>
      <c r="I7" s="54">
        <f t="shared" ref="I7:I46" si="1">F7-D7</f>
        <v>181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83.132530120481931</v>
      </c>
      <c r="M7" s="22">
        <f t="shared" ref="M7:M16" si="5">G7-F7</f>
        <v>-140</v>
      </c>
      <c r="N7" s="31">
        <f>SUM(L7:L12)/6</f>
        <v>85.090079019033482</v>
      </c>
      <c r="O7" s="28">
        <f>SUM(M7:M12)/6</f>
        <v>-104.11805555555554</v>
      </c>
    </row>
    <row r="8" spans="1:15" ht="18.75" x14ac:dyDescent="0.3">
      <c r="A8" s="3" t="s">
        <v>50</v>
      </c>
      <c r="B8" s="25" t="s">
        <v>6</v>
      </c>
      <c r="C8" s="25"/>
      <c r="D8" s="26">
        <v>852.5</v>
      </c>
      <c r="E8" s="13">
        <v>695.75</v>
      </c>
      <c r="F8" s="26">
        <v>752.5</v>
      </c>
      <c r="G8" s="13">
        <v>740.25</v>
      </c>
      <c r="H8" s="11">
        <f t="shared" si="0"/>
        <v>88.269794721407621</v>
      </c>
      <c r="I8" s="6">
        <f t="shared" si="1"/>
        <v>-100</v>
      </c>
      <c r="J8" s="54">
        <f t="shared" si="2"/>
        <v>106.39597556593603</v>
      </c>
      <c r="K8" s="55">
        <f t="shared" si="3"/>
        <v>44.5</v>
      </c>
      <c r="L8" s="20">
        <f t="shared" si="4"/>
        <v>98.372093023255815</v>
      </c>
      <c r="M8" s="22">
        <f t="shared" si="5"/>
        <v>-12.25</v>
      </c>
      <c r="N8" s="31"/>
      <c r="O8" s="28"/>
    </row>
    <row r="9" spans="1:15" ht="18.75" x14ac:dyDescent="0.3">
      <c r="A9" s="3" t="s">
        <v>10</v>
      </c>
      <c r="B9" s="25" t="s">
        <v>6</v>
      </c>
      <c r="C9" s="25"/>
      <c r="D9" s="26">
        <v>346</v>
      </c>
      <c r="E9" s="13">
        <v>333.66666666666669</v>
      </c>
      <c r="F9" s="26">
        <v>346</v>
      </c>
      <c r="G9" s="13">
        <v>333.66666666666669</v>
      </c>
      <c r="H9" s="11">
        <f t="shared" si="0"/>
        <v>100</v>
      </c>
      <c r="I9" s="6">
        <f t="shared" si="1"/>
        <v>0</v>
      </c>
      <c r="J9" s="14">
        <f t="shared" si="2"/>
        <v>100</v>
      </c>
      <c r="K9" s="17">
        <f t="shared" si="3"/>
        <v>0</v>
      </c>
      <c r="L9" s="20">
        <f t="shared" si="4"/>
        <v>96.435452793834301</v>
      </c>
      <c r="M9" s="22">
        <f t="shared" si="5"/>
        <v>-12.333333333333314</v>
      </c>
      <c r="N9" s="31"/>
      <c r="O9" s="28"/>
    </row>
    <row r="10" spans="1:15" ht="18.75" x14ac:dyDescent="0.3">
      <c r="A10" s="3" t="s">
        <v>7</v>
      </c>
      <c r="B10" s="25" t="s">
        <v>6</v>
      </c>
      <c r="C10" s="25"/>
      <c r="D10" s="26">
        <v>508.5</v>
      </c>
      <c r="E10" s="13">
        <v>442.25</v>
      </c>
      <c r="F10" s="26">
        <v>508.5</v>
      </c>
      <c r="G10" s="13">
        <v>442.25</v>
      </c>
      <c r="H10" s="11">
        <f t="shared" si="0"/>
        <v>100</v>
      </c>
      <c r="I10" s="6">
        <f t="shared" si="1"/>
        <v>0</v>
      </c>
      <c r="J10" s="14">
        <f t="shared" si="2"/>
        <v>100</v>
      </c>
      <c r="K10" s="17">
        <f t="shared" si="3"/>
        <v>0</v>
      </c>
      <c r="L10" s="20">
        <f t="shared" si="4"/>
        <v>86.971484759095375</v>
      </c>
      <c r="M10" s="22">
        <f t="shared" si="5"/>
        <v>-66.25</v>
      </c>
      <c r="N10" s="31"/>
      <c r="O10" s="28"/>
    </row>
    <row r="11" spans="1:15" ht="18.75" x14ac:dyDescent="0.3">
      <c r="A11" s="3" t="s">
        <v>11</v>
      </c>
      <c r="B11" s="25" t="s">
        <v>6</v>
      </c>
      <c r="C11" s="25"/>
      <c r="D11" s="26">
        <v>374.5</v>
      </c>
      <c r="E11" s="13">
        <v>296.02499999999998</v>
      </c>
      <c r="F11" s="26">
        <v>374.5</v>
      </c>
      <c r="G11" s="13">
        <v>298</v>
      </c>
      <c r="H11" s="11">
        <f t="shared" si="0"/>
        <v>100</v>
      </c>
      <c r="I11" s="6">
        <f t="shared" si="1"/>
        <v>0</v>
      </c>
      <c r="J11" s="14">
        <f t="shared" si="2"/>
        <v>100.66717338062665</v>
      </c>
      <c r="K11" s="17">
        <f t="shared" si="3"/>
        <v>1.9750000000000227</v>
      </c>
      <c r="L11" s="20">
        <f t="shared" si="4"/>
        <v>79.572763684913213</v>
      </c>
      <c r="M11" s="22">
        <f t="shared" si="5"/>
        <v>-76.5</v>
      </c>
      <c r="N11" s="31"/>
      <c r="O11" s="28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872</v>
      </c>
      <c r="E12" s="13">
        <v>645.75</v>
      </c>
      <c r="F12" s="26">
        <v>935</v>
      </c>
      <c r="G12" s="13">
        <v>617.625</v>
      </c>
      <c r="H12" s="52">
        <f t="shared" si="0"/>
        <v>107.22477064220183</v>
      </c>
      <c r="I12" s="54">
        <f t="shared" si="1"/>
        <v>63</v>
      </c>
      <c r="J12" s="14">
        <f t="shared" si="2"/>
        <v>95.644599303135891</v>
      </c>
      <c r="K12" s="17">
        <f t="shared" si="3"/>
        <v>-28.125</v>
      </c>
      <c r="L12" s="20">
        <f t="shared" si="4"/>
        <v>66.056149732620312</v>
      </c>
      <c r="M12" s="22">
        <f t="shared" si="5"/>
        <v>-317.375</v>
      </c>
      <c r="N12" s="31"/>
      <c r="O12" s="28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90.5</v>
      </c>
      <c r="E13" s="13">
        <v>105.33333333333333</v>
      </c>
      <c r="F13" s="26">
        <v>102</v>
      </c>
      <c r="G13" s="13">
        <v>112</v>
      </c>
      <c r="H13" s="52">
        <f t="shared" si="0"/>
        <v>112.70718232044199</v>
      </c>
      <c r="I13" s="52">
        <f t="shared" si="1"/>
        <v>11.5</v>
      </c>
      <c r="J13" s="52">
        <f t="shared" si="2"/>
        <v>106.32911392405065</v>
      </c>
      <c r="K13" s="53">
        <f t="shared" si="3"/>
        <v>6.6666666666666714</v>
      </c>
      <c r="L13" s="20">
        <f t="shared" si="4"/>
        <v>109.80392156862746</v>
      </c>
      <c r="M13" s="22">
        <f t="shared" si="5"/>
        <v>10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165</v>
      </c>
      <c r="E14" s="13">
        <v>177.75</v>
      </c>
      <c r="F14" s="26">
        <v>184</v>
      </c>
      <c r="G14" s="13">
        <v>179.25</v>
      </c>
      <c r="H14" s="52">
        <f t="shared" si="0"/>
        <v>111.51515151515153</v>
      </c>
      <c r="I14" s="52">
        <f t="shared" si="1"/>
        <v>19</v>
      </c>
      <c r="J14" s="15">
        <f t="shared" si="2"/>
        <v>100.84388185654008</v>
      </c>
      <c r="K14" s="27">
        <f t="shared" si="3"/>
        <v>1.5</v>
      </c>
      <c r="L14" s="20">
        <f t="shared" si="4"/>
        <v>97.418478260869563</v>
      </c>
      <c r="M14" s="22">
        <f t="shared" si="5"/>
        <v>-4.75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582</v>
      </c>
      <c r="E15" s="13">
        <v>382.83333333333331</v>
      </c>
      <c r="F15" s="26">
        <v>582</v>
      </c>
      <c r="G15" s="13">
        <v>382.83333333333331</v>
      </c>
      <c r="H15" s="11">
        <f t="shared" si="0"/>
        <v>100</v>
      </c>
      <c r="I15" s="11">
        <f t="shared" si="1"/>
        <v>0</v>
      </c>
      <c r="J15" s="15">
        <f t="shared" si="2"/>
        <v>100</v>
      </c>
      <c r="K15" s="27">
        <f t="shared" si="3"/>
        <v>0</v>
      </c>
      <c r="L15" s="20">
        <f t="shared" si="4"/>
        <v>65.778923253150055</v>
      </c>
      <c r="M15" s="22">
        <f t="shared" si="5"/>
        <v>-199.16666666666669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995.5</v>
      </c>
      <c r="E16" s="13">
        <v>935.66250000000002</v>
      </c>
      <c r="F16" s="26">
        <v>995.5</v>
      </c>
      <c r="G16" s="13">
        <v>935.66250000000002</v>
      </c>
      <c r="H16" s="11">
        <f t="shared" si="0"/>
        <v>100</v>
      </c>
      <c r="I16" s="11">
        <f t="shared" si="1"/>
        <v>0</v>
      </c>
      <c r="J16" s="14">
        <f t="shared" si="2"/>
        <v>100</v>
      </c>
      <c r="K16" s="17">
        <f t="shared" si="3"/>
        <v>0</v>
      </c>
      <c r="L16" s="20">
        <f t="shared" si="4"/>
        <v>93.989201406328476</v>
      </c>
      <c r="M16" s="22">
        <f t="shared" si="5"/>
        <v>-59.837499999999977</v>
      </c>
      <c r="N16" s="31">
        <f>SUM(L16:L22)/7</f>
        <v>89.86763534225328</v>
      </c>
      <c r="O16" s="28">
        <f>SUM(M16:M22)/7</f>
        <v>-70.17428571428573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176.5</v>
      </c>
      <c r="E17" s="13">
        <v>158.57999999999998</v>
      </c>
      <c r="F17" s="26">
        <v>176.5</v>
      </c>
      <c r="G17" s="13">
        <v>160.44</v>
      </c>
      <c r="H17" s="11">
        <f t="shared" si="0"/>
        <v>100</v>
      </c>
      <c r="I17" s="6">
        <f t="shared" si="1"/>
        <v>0</v>
      </c>
      <c r="J17" s="14">
        <f t="shared" si="2"/>
        <v>101.17290957245555</v>
      </c>
      <c r="K17" s="17">
        <f t="shared" si="3"/>
        <v>1.8600000000000136</v>
      </c>
      <c r="L17" s="20">
        <f t="shared" si="4"/>
        <v>90.900849858356935</v>
      </c>
      <c r="M17" s="22">
        <f>G18-F18</f>
        <v>-63.997500000000059</v>
      </c>
      <c r="N17" s="31"/>
      <c r="O17" s="28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326.22000000000003</v>
      </c>
      <c r="E18" s="13">
        <v>262.22249999999997</v>
      </c>
      <c r="F18" s="26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31"/>
      <c r="O18" s="28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493.5</v>
      </c>
      <c r="E19" s="13">
        <v>480.4</v>
      </c>
      <c r="F19" s="26">
        <v>493.5</v>
      </c>
      <c r="G19" s="13">
        <v>480.4</v>
      </c>
      <c r="H19" s="11">
        <f t="shared" si="0"/>
        <v>100</v>
      </c>
      <c r="I19" s="6">
        <f t="shared" si="1"/>
        <v>0</v>
      </c>
      <c r="J19" s="14">
        <f t="shared" si="2"/>
        <v>100</v>
      </c>
      <c r="K19" s="17">
        <f t="shared" si="3"/>
        <v>0</v>
      </c>
      <c r="L19" s="20">
        <f t="shared" si="4"/>
        <v>97.345491388044579</v>
      </c>
      <c r="M19" s="22">
        <f t="shared" si="6"/>
        <v>-13.100000000000023</v>
      </c>
      <c r="N19" s="31"/>
      <c r="O19" s="28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633.75</v>
      </c>
      <c r="E20" s="13">
        <v>586.9</v>
      </c>
      <c r="F20" s="26">
        <v>633.75</v>
      </c>
      <c r="G20" s="13">
        <v>586.9</v>
      </c>
      <c r="H20" s="11">
        <f t="shared" si="0"/>
        <v>100</v>
      </c>
      <c r="I20" s="6">
        <f t="shared" si="1"/>
        <v>0</v>
      </c>
      <c r="J20" s="14">
        <f t="shared" si="2"/>
        <v>100</v>
      </c>
      <c r="K20" s="17">
        <f t="shared" si="3"/>
        <v>0</v>
      </c>
      <c r="L20" s="20">
        <f t="shared" si="4"/>
        <v>92.607495069033533</v>
      </c>
      <c r="M20" s="22">
        <f t="shared" si="6"/>
        <v>-46.850000000000023</v>
      </c>
      <c r="N20" s="31"/>
      <c r="O20" s="28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108</v>
      </c>
      <c r="E21" s="13">
        <v>112.375</v>
      </c>
      <c r="F21" s="26">
        <v>108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100</v>
      </c>
      <c r="K21" s="17">
        <f t="shared" si="3"/>
        <v>0</v>
      </c>
      <c r="L21" s="20">
        <f t="shared" si="4"/>
        <v>104.05092592592592</v>
      </c>
      <c r="M21" s="22">
        <f t="shared" si="6"/>
        <v>4.375</v>
      </c>
      <c r="N21" s="31"/>
      <c r="O21" s="28"/>
    </row>
    <row r="22" spans="1:15" ht="18.75" x14ac:dyDescent="0.3">
      <c r="A22" s="3" t="s">
        <v>39</v>
      </c>
      <c r="B22" s="25" t="s">
        <v>6</v>
      </c>
      <c r="C22" s="25"/>
      <c r="D22" s="26">
        <v>820.5</v>
      </c>
      <c r="E22" s="13">
        <v>572.6875</v>
      </c>
      <c r="F22" s="26">
        <v>820.5</v>
      </c>
      <c r="G22" s="13">
        <v>572.6875</v>
      </c>
      <c r="H22" s="11">
        <f t="shared" si="0"/>
        <v>100</v>
      </c>
      <c r="I22" s="6">
        <f t="shared" si="1"/>
        <v>0</v>
      </c>
      <c r="J22" s="14">
        <f t="shared" si="2"/>
        <v>100</v>
      </c>
      <c r="K22" s="17">
        <f t="shared" si="3"/>
        <v>0</v>
      </c>
      <c r="L22" s="20">
        <f t="shared" si="4"/>
        <v>69.797379646556976</v>
      </c>
      <c r="M22" s="22">
        <f t="shared" si="6"/>
        <v>-247.8125</v>
      </c>
      <c r="N22" s="31"/>
      <c r="O22" s="28"/>
    </row>
    <row r="23" spans="1:15" ht="18.75" x14ac:dyDescent="0.3">
      <c r="A23" s="3" t="s">
        <v>17</v>
      </c>
      <c r="B23" s="25" t="s">
        <v>9</v>
      </c>
      <c r="C23" s="25"/>
      <c r="D23" s="26">
        <v>187.5</v>
      </c>
      <c r="E23" s="13">
        <v>154.875</v>
      </c>
      <c r="F23" s="26">
        <v>187.5</v>
      </c>
      <c r="G23" s="13">
        <v>156.125</v>
      </c>
      <c r="H23" s="11">
        <f t="shared" si="0"/>
        <v>100</v>
      </c>
      <c r="I23" s="6">
        <f t="shared" si="1"/>
        <v>0</v>
      </c>
      <c r="J23" s="14">
        <f t="shared" si="2"/>
        <v>100.80710250201777</v>
      </c>
      <c r="K23" s="17">
        <f t="shared" si="3"/>
        <v>1.25</v>
      </c>
      <c r="L23" s="20">
        <f t="shared" si="4"/>
        <v>83.266666666666666</v>
      </c>
      <c r="M23" s="22">
        <f t="shared" si="6"/>
        <v>-31.375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113</v>
      </c>
      <c r="E24" s="13">
        <v>96.51</v>
      </c>
      <c r="F24" s="26">
        <v>113</v>
      </c>
      <c r="G24" s="13">
        <v>96.51</v>
      </c>
      <c r="H24" s="11">
        <f t="shared" si="0"/>
        <v>100</v>
      </c>
      <c r="I24" s="6">
        <f t="shared" si="1"/>
        <v>0</v>
      </c>
      <c r="J24" s="14">
        <f t="shared" si="2"/>
        <v>100</v>
      </c>
      <c r="K24" s="17">
        <f t="shared" si="3"/>
        <v>0</v>
      </c>
      <c r="L24" s="20">
        <f t="shared" si="4"/>
        <v>85.407079646017706</v>
      </c>
      <c r="M24" s="22">
        <f t="shared" si="6"/>
        <v>-16.489999999999995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342</v>
      </c>
      <c r="E25" s="13">
        <v>251.85</v>
      </c>
      <c r="F25" s="26">
        <v>342</v>
      </c>
      <c r="G25" s="13">
        <v>251.85</v>
      </c>
      <c r="H25" s="11">
        <f t="shared" si="0"/>
        <v>100</v>
      </c>
      <c r="I25" s="6">
        <f t="shared" si="1"/>
        <v>0</v>
      </c>
      <c r="J25" s="14">
        <f t="shared" si="2"/>
        <v>100</v>
      </c>
      <c r="K25" s="17">
        <f t="shared" si="3"/>
        <v>0</v>
      </c>
      <c r="L25" s="20">
        <f t="shared" si="4"/>
        <v>73.640350877192986</v>
      </c>
      <c r="M25" s="22">
        <f t="shared" si="6"/>
        <v>-90.15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381.5</v>
      </c>
      <c r="E26" s="13">
        <v>275.75</v>
      </c>
      <c r="F26" s="26">
        <v>381.5</v>
      </c>
      <c r="G26" s="13">
        <v>275.75</v>
      </c>
      <c r="H26" s="11">
        <f t="shared" si="0"/>
        <v>100</v>
      </c>
      <c r="I26" s="6">
        <f t="shared" si="1"/>
        <v>0</v>
      </c>
      <c r="J26" s="14">
        <f t="shared" si="2"/>
        <v>100</v>
      </c>
      <c r="K26" s="17">
        <f t="shared" si="3"/>
        <v>0</v>
      </c>
      <c r="L26" s="20">
        <f t="shared" si="4"/>
        <v>72.280471821756223</v>
      </c>
      <c r="M26" s="22">
        <f t="shared" si="6"/>
        <v>-105.75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1104</v>
      </c>
      <c r="E27" s="13">
        <v>544.25</v>
      </c>
      <c r="F27" s="26">
        <v>1104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49.298007246376812</v>
      </c>
      <c r="M27" s="22">
        <f t="shared" si="6"/>
        <v>-559.75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45.344999999999999</v>
      </c>
      <c r="F28" s="26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2529.23</v>
      </c>
      <c r="E29" s="13">
        <v>2164.25</v>
      </c>
      <c r="F29" s="26">
        <v>2529.23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57.2</v>
      </c>
      <c r="E30" s="13">
        <v>56.524999999999999</v>
      </c>
      <c r="F30" s="26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91</v>
      </c>
      <c r="E31" s="13">
        <v>80.466666666666669</v>
      </c>
      <c r="F31" s="26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31">
        <f>SUM(L31:L32)/2</f>
        <v>88.563228243415438</v>
      </c>
      <c r="O31" s="28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6">
        <v>83.33</v>
      </c>
      <c r="E32" s="13">
        <v>73.914999999999992</v>
      </c>
      <c r="F32" s="26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31"/>
      <c r="O32" s="28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123.5</v>
      </c>
      <c r="E33" s="13">
        <v>109.75</v>
      </c>
      <c r="F33" s="26">
        <v>123.5</v>
      </c>
      <c r="G33" s="13">
        <v>102</v>
      </c>
      <c r="H33" s="11">
        <f t="shared" si="0"/>
        <v>100</v>
      </c>
      <c r="I33" s="6">
        <f t="shared" si="1"/>
        <v>0</v>
      </c>
      <c r="J33" s="14">
        <f t="shared" si="2"/>
        <v>92.938496583143504</v>
      </c>
      <c r="K33" s="17">
        <f t="shared" si="3"/>
        <v>-7.75</v>
      </c>
      <c r="L33" s="20">
        <f t="shared" si="4"/>
        <v>82.591093117408903</v>
      </c>
      <c r="M33" s="22">
        <f t="shared" si="7"/>
        <v>-21.5</v>
      </c>
      <c r="N33" s="31">
        <f>SUM(L33:L38)/6</f>
        <v>86.414479424451827</v>
      </c>
      <c r="O33" s="28">
        <f>SUM(M33:M38)/6</f>
        <v>-16.100000000000001</v>
      </c>
    </row>
    <row r="34" spans="1:15" ht="18.75" x14ac:dyDescent="0.3">
      <c r="A34" s="3" t="s">
        <v>63</v>
      </c>
      <c r="B34" s="25" t="s">
        <v>6</v>
      </c>
      <c r="C34" s="25"/>
      <c r="D34" s="26">
        <v>72.5</v>
      </c>
      <c r="E34" s="13">
        <v>62.3125</v>
      </c>
      <c r="F34" s="26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31"/>
      <c r="O34" s="28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73.5</v>
      </c>
      <c r="E35" s="13">
        <v>65.400000000000006</v>
      </c>
      <c r="F35" s="26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88.979591836734713</v>
      </c>
      <c r="M35" s="22">
        <f t="shared" si="7"/>
        <v>-8.0999999999999943</v>
      </c>
      <c r="N35" s="31"/>
      <c r="O35" s="28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74.5</v>
      </c>
      <c r="E36" s="13">
        <v>68.412499999999994</v>
      </c>
      <c r="F36" s="26">
        <v>74.5</v>
      </c>
      <c r="G36" s="13">
        <v>68.412499999999994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91.828859060402678</v>
      </c>
      <c r="M36" s="22">
        <f t="shared" si="7"/>
        <v>-6.0875000000000057</v>
      </c>
      <c r="N36" s="31"/>
      <c r="O36" s="28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142.9</v>
      </c>
      <c r="E37" s="13">
        <v>81.924999999999997</v>
      </c>
      <c r="F37" s="26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31"/>
      <c r="O37" s="28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86.8</v>
      </c>
      <c r="E38" s="13">
        <v>97.05</v>
      </c>
      <c r="F38" s="26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31"/>
      <c r="O38" s="28"/>
    </row>
    <row r="39" spans="1:15" ht="18.75" x14ac:dyDescent="0.3">
      <c r="A39" s="3" t="s">
        <v>27</v>
      </c>
      <c r="B39" s="25" t="s">
        <v>6</v>
      </c>
      <c r="C39" s="25"/>
      <c r="D39" s="26">
        <v>89</v>
      </c>
      <c r="E39" s="13">
        <v>76</v>
      </c>
      <c r="F39" s="26">
        <v>96.5</v>
      </c>
      <c r="G39" s="13">
        <v>79.75</v>
      </c>
      <c r="H39" s="52">
        <f t="shared" si="0"/>
        <v>108.42696629213484</v>
      </c>
      <c r="I39" s="54">
        <f t="shared" si="1"/>
        <v>7.5</v>
      </c>
      <c r="J39" s="54">
        <f t="shared" si="2"/>
        <v>104.93421052631579</v>
      </c>
      <c r="K39" s="55">
        <f t="shared" si="3"/>
        <v>3.75</v>
      </c>
      <c r="L39" s="20">
        <f t="shared" si="4"/>
        <v>82.642487046632127</v>
      </c>
      <c r="M39" s="22">
        <f t="shared" si="7"/>
        <v>-16.75</v>
      </c>
      <c r="N39" s="31">
        <f>SUM(L39:L45)/6</f>
        <v>93.388357428948595</v>
      </c>
      <c r="O39" s="28">
        <f>SUM(M39:M45)/6</f>
        <v>-40.520833333333336</v>
      </c>
    </row>
    <row r="40" spans="1:15" ht="18.75" x14ac:dyDescent="0.3">
      <c r="A40" s="3" t="s">
        <v>28</v>
      </c>
      <c r="B40" s="25" t="s">
        <v>6</v>
      </c>
      <c r="C40" s="25"/>
      <c r="D40" s="26">
        <v>67</v>
      </c>
      <c r="E40" s="13">
        <v>56.375</v>
      </c>
      <c r="F40" s="26">
        <v>67</v>
      </c>
      <c r="G40" s="13">
        <v>56.75</v>
      </c>
      <c r="H40" s="11">
        <f t="shared" si="0"/>
        <v>100</v>
      </c>
      <c r="I40" s="6">
        <f t="shared" si="1"/>
        <v>0</v>
      </c>
      <c r="J40" s="14">
        <f t="shared" si="2"/>
        <v>100.66518847006651</v>
      </c>
      <c r="K40" s="17">
        <f t="shared" si="3"/>
        <v>0.375</v>
      </c>
      <c r="L40" s="20">
        <f t="shared" si="4"/>
        <v>84.701492537313428</v>
      </c>
      <c r="M40" s="22">
        <f t="shared" si="7"/>
        <v>-10.25</v>
      </c>
      <c r="N40" s="31"/>
      <c r="O40" s="28"/>
    </row>
    <row r="41" spans="1:15" ht="18.75" x14ac:dyDescent="0.3">
      <c r="A41" s="3" t="s">
        <v>29</v>
      </c>
      <c r="B41" s="25" t="s">
        <v>6</v>
      </c>
      <c r="C41" s="25"/>
      <c r="D41" s="26">
        <v>104</v>
      </c>
      <c r="E41" s="13">
        <v>79</v>
      </c>
      <c r="F41" s="26">
        <v>89.5</v>
      </c>
      <c r="G41" s="13">
        <v>79.25</v>
      </c>
      <c r="H41" s="11">
        <f t="shared" si="0"/>
        <v>86.057692307692307</v>
      </c>
      <c r="I41" s="6">
        <f t="shared" si="1"/>
        <v>-14.5</v>
      </c>
      <c r="J41" s="14">
        <f t="shared" si="2"/>
        <v>100.31645569620254</v>
      </c>
      <c r="K41" s="17">
        <f t="shared" si="3"/>
        <v>0.25</v>
      </c>
      <c r="L41" s="20">
        <f t="shared" si="4"/>
        <v>88.547486033519547</v>
      </c>
      <c r="M41" s="22">
        <f t="shared" si="7"/>
        <v>-10.25</v>
      </c>
      <c r="N41" s="31"/>
      <c r="O41" s="28"/>
    </row>
    <row r="42" spans="1:15" ht="18.75" x14ac:dyDescent="0.3">
      <c r="A42" s="3" t="s">
        <v>30</v>
      </c>
      <c r="B42" s="25" t="s">
        <v>6</v>
      </c>
      <c r="C42" s="25"/>
      <c r="D42" s="26">
        <v>130</v>
      </c>
      <c r="E42" s="13">
        <v>87.75</v>
      </c>
      <c r="F42" s="26">
        <v>130</v>
      </c>
      <c r="G42" s="13">
        <v>93.75</v>
      </c>
      <c r="H42" s="11">
        <f t="shared" si="0"/>
        <v>100</v>
      </c>
      <c r="I42" s="6">
        <f t="shared" si="1"/>
        <v>0</v>
      </c>
      <c r="J42" s="54">
        <f t="shared" si="2"/>
        <v>106.83760683760684</v>
      </c>
      <c r="K42" s="55">
        <f t="shared" si="3"/>
        <v>6</v>
      </c>
      <c r="L42" s="20">
        <f t="shared" si="4"/>
        <v>72.115384615384613</v>
      </c>
      <c r="M42" s="22">
        <f t="shared" si="7"/>
        <v>-36.25</v>
      </c>
      <c r="N42" s="31"/>
      <c r="O42" s="28"/>
    </row>
    <row r="43" spans="1:15" ht="18.75" x14ac:dyDescent="0.3">
      <c r="A43" s="3" t="s">
        <v>64</v>
      </c>
      <c r="B43" s="25" t="s">
        <v>6</v>
      </c>
      <c r="C43" s="25"/>
      <c r="D43" s="26">
        <v>103.5</v>
      </c>
      <c r="E43" s="13">
        <v>82.25</v>
      </c>
      <c r="F43" s="26">
        <v>108.5</v>
      </c>
      <c r="G43" s="13">
        <v>83.5</v>
      </c>
      <c r="H43" s="52">
        <f t="shared" si="0"/>
        <v>104.83091787439614</v>
      </c>
      <c r="I43" s="54">
        <f t="shared" si="1"/>
        <v>5</v>
      </c>
      <c r="J43" s="14">
        <f>G43/E43*100</f>
        <v>101.51975683890578</v>
      </c>
      <c r="K43" s="17">
        <f t="shared" si="3"/>
        <v>1.25</v>
      </c>
      <c r="L43" s="20">
        <f t="shared" si="4"/>
        <v>76.958525345622121</v>
      </c>
      <c r="M43" s="22">
        <f t="shared" si="7"/>
        <v>-25</v>
      </c>
      <c r="N43" s="31"/>
      <c r="O43" s="28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276.5</v>
      </c>
      <c r="E44" s="13">
        <v>197.375</v>
      </c>
      <c r="F44" s="26">
        <v>297.5</v>
      </c>
      <c r="G44" s="13">
        <v>221.5</v>
      </c>
      <c r="H44" s="52">
        <f t="shared" ref="H44" si="8">F44/D44*100</f>
        <v>107.59493670886076</v>
      </c>
      <c r="I44" s="54">
        <f t="shared" ref="I44" si="9">F44-D44</f>
        <v>21</v>
      </c>
      <c r="J44" s="52">
        <f t="shared" si="2"/>
        <v>112.22292590246991</v>
      </c>
      <c r="K44" s="55">
        <f t="shared" si="3"/>
        <v>24.125</v>
      </c>
      <c r="L44" s="20">
        <f t="shared" si="4"/>
        <v>74.453781512605048</v>
      </c>
      <c r="M44" s="22">
        <f t="shared" si="7"/>
        <v>-76</v>
      </c>
      <c r="N44" s="31"/>
      <c r="O44" s="28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342</v>
      </c>
      <c r="E45" s="13">
        <v>298.75</v>
      </c>
      <c r="F45" s="26">
        <v>359.5</v>
      </c>
      <c r="G45" s="13">
        <v>290.875</v>
      </c>
      <c r="H45" s="52">
        <f t="shared" si="0"/>
        <v>105.11695906432747</v>
      </c>
      <c r="I45" s="54">
        <f t="shared" si="1"/>
        <v>17.5</v>
      </c>
      <c r="J45" s="14">
        <f t="shared" si="2"/>
        <v>97.364016736401666</v>
      </c>
      <c r="K45" s="17">
        <f t="shared" si="3"/>
        <v>-7.875</v>
      </c>
      <c r="L45" s="20">
        <f t="shared" si="4"/>
        <v>80.910987482614743</v>
      </c>
      <c r="M45" s="22">
        <f t="shared" si="7"/>
        <v>-68.625</v>
      </c>
      <c r="N45" s="31"/>
      <c r="O45" s="28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248</v>
      </c>
      <c r="E46" s="13">
        <v>196.375</v>
      </c>
      <c r="F46" s="26">
        <v>250.5</v>
      </c>
      <c r="G46" s="13">
        <v>193.875</v>
      </c>
      <c r="H46" s="11">
        <f t="shared" si="0"/>
        <v>101.00806451612902</v>
      </c>
      <c r="I46" s="6">
        <f t="shared" si="1"/>
        <v>2.5</v>
      </c>
      <c r="J46" s="14">
        <f t="shared" si="2"/>
        <v>98.726925525143216</v>
      </c>
      <c r="K46" s="17">
        <f t="shared" si="3"/>
        <v>-2.5</v>
      </c>
      <c r="L46" s="20">
        <f t="shared" si="4"/>
        <v>77.395209580838326</v>
      </c>
      <c r="M46" s="22">
        <f t="shared" si="7"/>
        <v>-56.625</v>
      </c>
      <c r="N46" s="18"/>
      <c r="O46" s="2"/>
    </row>
    <row r="47" spans="1:15" ht="45.75" customHeight="1" x14ac:dyDescent="0.3">
      <c r="A47" s="29" t="s">
        <v>61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19">
        <f>SUM(L6:L46)/39</f>
        <v>86.995180672404317</v>
      </c>
      <c r="M47" s="19">
        <f>SUM(M6:M46)/40</f>
        <v>-81.753791666666672</v>
      </c>
    </row>
    <row r="48" spans="1:15" ht="18.75" x14ac:dyDescent="0.3"/>
    <row r="49" spans="1:3" ht="18.75" x14ac:dyDescent="0.3">
      <c r="A49" s="30" t="s">
        <v>66</v>
      </c>
      <c r="B49" s="30"/>
      <c r="C49" s="30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2024-12-11T06:28:09Z</dcterms:modified>
</cp:coreProperties>
</file>