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J7" i="12"/>
  <c r="I7" i="12"/>
  <c r="H7" i="12"/>
  <c r="L47" i="12" l="1"/>
  <c r="N16" i="12"/>
  <c r="N39" i="12"/>
  <c r="N7" i="12"/>
  <c r="O39" i="12"/>
  <c r="O33" i="12"/>
  <c r="N31" i="12"/>
  <c r="N33" i="12"/>
  <c r="O31" i="12"/>
  <c r="O16" i="12"/>
  <c r="M47" i="12"/>
  <c r="O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<sst xmlns="http://schemas.openxmlformats.org/spreadsheetml/2006/main" count="128" uniqueCount="74">
  <si>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</si>
  <si>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</si>
  <si>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</si>
  <si>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</si>
  <si>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</si>
  <si>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</si>
  <si>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</si>
  <si>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</si>
  <si>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</si>
  <si>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</si>
  <si>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</si>
  <si>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</si>
  <si>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</si>
  <si>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</si>
  <si>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</si>
  <si>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</si>
  <si>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</si>
  <si>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</si>
  <si>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</si>
  <si>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</si>
  <si>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</si>
  <si>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</si>
  <si>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</si>
  <si>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</si>
  <si>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</si>
  <si>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</si>
  <si>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</si>
  <si>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</si>
  <si>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</si>
  <si>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</si>
  <si>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</si>
  <si>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</si>
  <si>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</si>
  <si>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</si>
  <si>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</si>
  <si>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</si>
  <si>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</si>
  <si>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</si>
  <si>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</si>
  <si>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</si>
  <si>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</si>
  <si>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</si>
  <si>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</si>
  <si>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</si>
  <si>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</si>
  <si>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</si>
  <si>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</si>
  <si>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</si>
  <si>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</si>
  <si>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</si>
  <si>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</si>
  <si>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</si>
  <si>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</si>
  <si>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</si>
  <si>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</si>
  <si>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</si>
  <si>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</si>
  <si>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</si>
  <si>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</si>
  <si>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</si>
  <si>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</si>
  <si>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</si>
  <si>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</si>
  <si>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</si>
  <si>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</si>
  <si>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</si>
  <si>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</si>
  <si>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</si>
  <si>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</si>
  <si>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</si>
  <si>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</si>
  <si>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</si>
  <si>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</si>
  <si>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18.12.2024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</si>
</sst>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4" zoomScale="70" zoomScaleNormal="70" workbookViewId="0">
      <selection activeCell="J23" sqref="J23:K23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5" ht="30.75" customHeight="1" x14ac:dyDescent="0.3">
      <c r="A2" s="36" t="s">
        <v>62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ht="18.75" x14ac:dyDescent="0.3">
      <c r="A3" s="38"/>
      <c r="B3" s="39"/>
      <c r="C3" s="39"/>
      <c r="D3" s="39"/>
      <c r="E3" s="39"/>
      <c r="F3" s="39"/>
      <c r="G3" s="39"/>
      <c r="H3" s="40"/>
      <c r="I3" s="40"/>
      <c r="J3" s="40"/>
      <c r="K3" s="40"/>
    </row>
    <row r="4" spans="1:15" ht="29.25" customHeight="1" x14ac:dyDescent="0.3">
      <c r="A4" s="41" t="s">
        <v>68</v>
      </c>
      <c r="B4" s="44" t="s">
        <v>69</v>
      </c>
      <c r="C4" s="23"/>
      <c r="D4" s="46" t="s">
        <v>1</v>
      </c>
      <c r="E4" s="46"/>
      <c r="F4" s="46"/>
      <c r="G4" s="46"/>
      <c r="H4" s="46" t="s">
        <v>73</v>
      </c>
      <c r="I4" s="46"/>
      <c r="J4" s="46"/>
      <c r="K4" s="46"/>
      <c r="L4" s="46"/>
      <c r="M4" s="46"/>
      <c r="N4" s="46"/>
      <c r="O4" s="46"/>
    </row>
    <row r="5" spans="1:15" ht="122.25" customHeight="1" x14ac:dyDescent="0.3">
      <c r="A5" s="42"/>
      <c r="B5" s="45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7" t="s">
        <v>2</v>
      </c>
      <c r="I5" s="48"/>
      <c r="J5" s="49" t="s">
        <v>3</v>
      </c>
      <c r="K5" s="50"/>
      <c r="L5" s="51" t="s">
        <v>71</v>
      </c>
      <c r="M5" s="51"/>
      <c r="N5" s="52" t="s">
        <v>72</v>
      </c>
      <c r="O5" s="52"/>
    </row>
    <row r="6" spans="1:15" ht="24" customHeight="1" x14ac:dyDescent="0.3">
      <c r="A6" s="43"/>
      <c r="B6" s="45"/>
      <c r="C6" s="24"/>
      <c r="D6" s="53">
        <v>45644</v>
      </c>
      <c r="E6" s="54"/>
      <c r="F6" s="53">
        <v>45651</v>
      </c>
      <c r="G6" s="54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6">
        <v>830</v>
      </c>
      <c r="E7" s="13">
        <v>690</v>
      </c>
      <c r="F7" s="26">
        <v>649</v>
      </c>
      <c r="G7" s="13">
        <v>690</v>
      </c>
      <c r="H7" s="11">
        <f t="shared" ref="H7:H46" si="0">F7/D7*100</f>
        <v>78.192771084337352</v>
      </c>
      <c r="I7" s="6">
        <f t="shared" ref="I7:I46" si="1">F7-D7</f>
        <v>-181</v>
      </c>
      <c r="J7" s="14">
        <f t="shared" ref="J7:J46" si="2">G7/E7*100</f>
        <v>100</v>
      </c>
      <c r="K7" s="17">
        <f t="shared" ref="K7:K46" si="3">G7-E7</f>
        <v>0</v>
      </c>
      <c r="L7" s="22">
        <f t="shared" ref="L7:L46" si="4">G7/F7*100</f>
        <v>106.31741140215716</v>
      </c>
      <c r="M7" s="22">
        <f t="shared" ref="M7:M16" si="5">G7-F7</f>
        <v>41</v>
      </c>
      <c r="N7" s="34">
        <f>SUM(L7:L12)/6</f>
        <v>85.811558401641705</v>
      </c>
      <c r="O7" s="31">
        <f>SUM(M7:M12)/6</f>
        <v>-83.826388888888886</v>
      </c>
    </row>
    <row r="8" spans="1:15" ht="18.75" x14ac:dyDescent="0.3">
      <c r="A8" s="3" t="s">
        <v>50</v>
      </c>
      <c r="B8" s="25" t="s">
        <v>6</v>
      </c>
      <c r="C8" s="25"/>
      <c r="D8" s="26">
        <v>752.5</v>
      </c>
      <c r="E8" s="13">
        <v>740.25</v>
      </c>
      <c r="F8" s="26">
        <v>841</v>
      </c>
      <c r="G8" s="13">
        <v>747.5</v>
      </c>
      <c r="H8" s="28">
        <f t="shared" si="0"/>
        <v>111.76079734219269</v>
      </c>
      <c r="I8" s="29">
        <f t="shared" si="1"/>
        <v>88.5</v>
      </c>
      <c r="J8" s="14">
        <f t="shared" si="2"/>
        <v>100.97939885173928</v>
      </c>
      <c r="K8" s="17">
        <f t="shared" si="3"/>
        <v>7.25</v>
      </c>
      <c r="L8" s="20">
        <f t="shared" si="4"/>
        <v>88.882282996432821</v>
      </c>
      <c r="M8" s="22">
        <f t="shared" si="5"/>
        <v>-93.5</v>
      </c>
      <c r="N8" s="34"/>
      <c r="O8" s="31"/>
    </row>
    <row r="9" spans="1:15" ht="18.75" x14ac:dyDescent="0.3">
      <c r="A9" s="3" t="s">
        <v>10</v>
      </c>
      <c r="B9" s="25" t="s">
        <v>6</v>
      </c>
      <c r="C9" s="25"/>
      <c r="D9" s="26">
        <v>346</v>
      </c>
      <c r="E9" s="13">
        <v>333.66666666666669</v>
      </c>
      <c r="F9" s="26">
        <v>418</v>
      </c>
      <c r="G9" s="13">
        <v>333.66666666666669</v>
      </c>
      <c r="H9" s="28">
        <f t="shared" si="0"/>
        <v>120.80924855491328</v>
      </c>
      <c r="I9" s="29">
        <f t="shared" si="1"/>
        <v>72</v>
      </c>
      <c r="J9" s="14">
        <f t="shared" si="2"/>
        <v>100</v>
      </c>
      <c r="K9" s="17">
        <f t="shared" si="3"/>
        <v>0</v>
      </c>
      <c r="L9" s="20">
        <f t="shared" si="4"/>
        <v>79.824561403508781</v>
      </c>
      <c r="M9" s="22">
        <f t="shared" si="5"/>
        <v>-84.333333333333314</v>
      </c>
      <c r="N9" s="34"/>
      <c r="O9" s="31"/>
    </row>
    <row r="10" spans="1:15" ht="18.75" x14ac:dyDescent="0.3">
      <c r="A10" s="3" t="s">
        <v>7</v>
      </c>
      <c r="B10" s="25" t="s">
        <v>6</v>
      </c>
      <c r="C10" s="25"/>
      <c r="D10" s="26">
        <v>508.5</v>
      </c>
      <c r="E10" s="13">
        <v>442.25</v>
      </c>
      <c r="F10" s="26">
        <v>515.5</v>
      </c>
      <c r="G10" s="13">
        <v>443.75</v>
      </c>
      <c r="H10" s="11">
        <f t="shared" si="0"/>
        <v>101.37659783677482</v>
      </c>
      <c r="I10" s="6">
        <f t="shared" si="1"/>
        <v>7</v>
      </c>
      <c r="J10" s="14">
        <f t="shared" si="2"/>
        <v>100.3391746749576</v>
      </c>
      <c r="K10" s="17">
        <f t="shared" si="3"/>
        <v>1.5</v>
      </c>
      <c r="L10" s="20">
        <f t="shared" si="4"/>
        <v>86.081474296799215</v>
      </c>
      <c r="M10" s="22">
        <f t="shared" si="5"/>
        <v>-71.75</v>
      </c>
      <c r="N10" s="34"/>
      <c r="O10" s="31"/>
    </row>
    <row r="11" spans="1:15" ht="18.75" x14ac:dyDescent="0.3">
      <c r="A11" s="3" t="s">
        <v>11</v>
      </c>
      <c r="B11" s="25" t="s">
        <v>6</v>
      </c>
      <c r="C11" s="25"/>
      <c r="D11" s="26">
        <v>374.5</v>
      </c>
      <c r="E11" s="13">
        <v>298</v>
      </c>
      <c r="F11" s="26">
        <v>374.5</v>
      </c>
      <c r="G11" s="13">
        <v>299.5</v>
      </c>
      <c r="H11" s="11">
        <f t="shared" si="0"/>
        <v>100</v>
      </c>
      <c r="I11" s="6">
        <f t="shared" si="1"/>
        <v>0</v>
      </c>
      <c r="J11" s="14">
        <f t="shared" si="2"/>
        <v>100.503355704698</v>
      </c>
      <c r="K11" s="17">
        <f t="shared" si="3"/>
        <v>1.5</v>
      </c>
      <c r="L11" s="20">
        <f t="shared" si="4"/>
        <v>79.973297730307081</v>
      </c>
      <c r="M11" s="22">
        <f t="shared" si="5"/>
        <v>-75</v>
      </c>
      <c r="N11" s="34"/>
      <c r="O11" s="31"/>
    </row>
    <row r="12" spans="1:15" ht="18.75" x14ac:dyDescent="0.3">
      <c r="A12" s="3" t="s">
        <v>12</v>
      </c>
      <c r="B12" s="25" t="s">
        <v>6</v>
      </c>
      <c r="C12" s="25" t="s">
        <v>47</v>
      </c>
      <c r="D12" s="26">
        <v>935</v>
      </c>
      <c r="E12" s="13">
        <v>617.625</v>
      </c>
      <c r="F12" s="26">
        <v>837</v>
      </c>
      <c r="G12" s="13">
        <v>617.625</v>
      </c>
      <c r="H12" s="11">
        <f t="shared" si="0"/>
        <v>89.518716577540104</v>
      </c>
      <c r="I12" s="6">
        <f t="shared" si="1"/>
        <v>-98</v>
      </c>
      <c r="J12" s="14">
        <f t="shared" si="2"/>
        <v>100</v>
      </c>
      <c r="K12" s="17">
        <f t="shared" si="3"/>
        <v>0</v>
      </c>
      <c r="L12" s="20">
        <f t="shared" si="4"/>
        <v>73.790322580645167</v>
      </c>
      <c r="M12" s="22">
        <f t="shared" si="5"/>
        <v>-219.375</v>
      </c>
      <c r="N12" s="34"/>
      <c r="O12" s="31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6">
        <v>102</v>
      </c>
      <c r="E13" s="13">
        <v>112</v>
      </c>
      <c r="F13" s="26">
        <v>102</v>
      </c>
      <c r="G13" s="13">
        <v>112</v>
      </c>
      <c r="H13" s="11">
        <f t="shared" si="0"/>
        <v>100</v>
      </c>
      <c r="I13" s="11">
        <f t="shared" si="1"/>
        <v>0</v>
      </c>
      <c r="J13" s="15">
        <f t="shared" si="2"/>
        <v>100</v>
      </c>
      <c r="K13" s="27">
        <f t="shared" si="3"/>
        <v>0</v>
      </c>
      <c r="L13" s="20">
        <f t="shared" si="4"/>
        <v>109.80392156862746</v>
      </c>
      <c r="M13" s="22">
        <f t="shared" si="5"/>
        <v>10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6">
        <v>184</v>
      </c>
      <c r="E14" s="13">
        <v>179.25</v>
      </c>
      <c r="F14" s="26">
        <v>184</v>
      </c>
      <c r="G14" s="13">
        <v>179.25</v>
      </c>
      <c r="H14" s="11">
        <f t="shared" si="0"/>
        <v>100</v>
      </c>
      <c r="I14" s="11">
        <f t="shared" si="1"/>
        <v>0</v>
      </c>
      <c r="J14" s="15">
        <f t="shared" si="2"/>
        <v>100</v>
      </c>
      <c r="K14" s="27">
        <f t="shared" si="3"/>
        <v>0</v>
      </c>
      <c r="L14" s="20">
        <f t="shared" si="4"/>
        <v>97.418478260869563</v>
      </c>
      <c r="M14" s="22">
        <f t="shared" si="5"/>
        <v>-4.75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6">
        <v>582</v>
      </c>
      <c r="E15" s="13">
        <v>382.83333333333331</v>
      </c>
      <c r="F15" s="26">
        <v>582</v>
      </c>
      <c r="G15" s="13">
        <v>382.83333333333331</v>
      </c>
      <c r="H15" s="11">
        <f t="shared" si="0"/>
        <v>100</v>
      </c>
      <c r="I15" s="11">
        <f t="shared" si="1"/>
        <v>0</v>
      </c>
      <c r="J15" s="15">
        <f t="shared" si="2"/>
        <v>100</v>
      </c>
      <c r="K15" s="27">
        <f t="shared" si="3"/>
        <v>0</v>
      </c>
      <c r="L15" s="20">
        <f t="shared" si="4"/>
        <v>65.778923253150055</v>
      </c>
      <c r="M15" s="22">
        <f t="shared" si="5"/>
        <v>-199.16666666666669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6">
        <v>995.5</v>
      </c>
      <c r="E16" s="13">
        <v>935.66250000000002</v>
      </c>
      <c r="F16" s="26">
        <v>995.5</v>
      </c>
      <c r="G16" s="13">
        <v>935.66250000000002</v>
      </c>
      <c r="H16" s="11">
        <f t="shared" si="0"/>
        <v>100</v>
      </c>
      <c r="I16" s="11">
        <f t="shared" si="1"/>
        <v>0</v>
      </c>
      <c r="J16" s="14">
        <f t="shared" si="2"/>
        <v>100</v>
      </c>
      <c r="K16" s="17">
        <f t="shared" si="3"/>
        <v>0</v>
      </c>
      <c r="L16" s="20">
        <f t="shared" si="4"/>
        <v>93.989201406328476</v>
      </c>
      <c r="M16" s="22">
        <f t="shared" si="5"/>
        <v>-59.837499999999977</v>
      </c>
      <c r="N16" s="34">
        <f>SUM(L16:L22)/7</f>
        <v>89.260600417327623</v>
      </c>
      <c r="O16" s="31">
        <f>SUM(M16:M22)/7</f>
        <v>-68.135000000000019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6">
        <v>176.5</v>
      </c>
      <c r="E17" s="13">
        <v>160.44</v>
      </c>
      <c r="F17" s="26">
        <v>176.5</v>
      </c>
      <c r="G17" s="13">
        <v>152.52500000000001</v>
      </c>
      <c r="H17" s="11">
        <f t="shared" si="0"/>
        <v>100</v>
      </c>
      <c r="I17" s="6">
        <f t="shared" si="1"/>
        <v>0</v>
      </c>
      <c r="J17" s="14">
        <f t="shared" si="2"/>
        <v>95.066691598105209</v>
      </c>
      <c r="K17" s="17">
        <f t="shared" si="3"/>
        <v>-7.914999999999992</v>
      </c>
      <c r="L17" s="20">
        <f t="shared" si="4"/>
        <v>86.416430594900845</v>
      </c>
      <c r="M17" s="22">
        <f>G18-F18</f>
        <v>-63.997500000000059</v>
      </c>
      <c r="N17" s="34"/>
      <c r="O17" s="31"/>
    </row>
    <row r="18" spans="1:15" ht="18.75" x14ac:dyDescent="0.3">
      <c r="A18" s="3" t="s">
        <v>36</v>
      </c>
      <c r="B18" s="25" t="s">
        <v>6</v>
      </c>
      <c r="C18" s="25" t="s">
        <v>41</v>
      </c>
      <c r="D18" s="26">
        <v>326.22000000000003</v>
      </c>
      <c r="E18" s="13">
        <v>262.22249999999997</v>
      </c>
      <c r="F18" s="26">
        <v>326.22000000000003</v>
      </c>
      <c r="G18" s="13">
        <v>262.22249999999997</v>
      </c>
      <c r="H18" s="11">
        <f t="shared" si="0"/>
        <v>100</v>
      </c>
      <c r="I18" s="6">
        <f t="shared" si="1"/>
        <v>0</v>
      </c>
      <c r="J18" s="14">
        <f t="shared" si="2"/>
        <v>100</v>
      </c>
      <c r="K18" s="17">
        <f t="shared" si="3"/>
        <v>0</v>
      </c>
      <c r="L18" s="20">
        <f t="shared" si="4"/>
        <v>80.382104101526565</v>
      </c>
      <c r="M18" s="22">
        <f t="shared" ref="M18:M27" si="6">G18-F18</f>
        <v>-63.997500000000059</v>
      </c>
      <c r="N18" s="34"/>
      <c r="O18" s="31"/>
    </row>
    <row r="19" spans="1:15" ht="37.5" x14ac:dyDescent="0.3">
      <c r="A19" s="3" t="s">
        <v>37</v>
      </c>
      <c r="B19" s="25" t="s">
        <v>6</v>
      </c>
      <c r="C19" s="25" t="s">
        <v>52</v>
      </c>
      <c r="D19" s="26">
        <v>493.5</v>
      </c>
      <c r="E19" s="13">
        <v>480.4</v>
      </c>
      <c r="F19" s="26">
        <v>493.5</v>
      </c>
      <c r="G19" s="13">
        <v>480.4</v>
      </c>
      <c r="H19" s="11">
        <f t="shared" si="0"/>
        <v>100</v>
      </c>
      <c r="I19" s="6">
        <f t="shared" si="1"/>
        <v>0</v>
      </c>
      <c r="J19" s="14">
        <f t="shared" si="2"/>
        <v>100</v>
      </c>
      <c r="K19" s="17">
        <f t="shared" si="3"/>
        <v>0</v>
      </c>
      <c r="L19" s="20">
        <f t="shared" si="4"/>
        <v>97.345491388044579</v>
      </c>
      <c r="M19" s="22">
        <f t="shared" si="6"/>
        <v>-13.100000000000023</v>
      </c>
      <c r="N19" s="34"/>
      <c r="O19" s="31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6">
        <v>633.75</v>
      </c>
      <c r="E20" s="13">
        <v>586.9</v>
      </c>
      <c r="F20" s="26">
        <v>629</v>
      </c>
      <c r="G20" s="13">
        <v>589.91</v>
      </c>
      <c r="H20" s="11">
        <f t="shared" si="0"/>
        <v>99.250493096646935</v>
      </c>
      <c r="I20" s="6">
        <f t="shared" si="1"/>
        <v>-4.75</v>
      </c>
      <c r="J20" s="14">
        <f t="shared" si="2"/>
        <v>100.51286420173795</v>
      </c>
      <c r="K20" s="17">
        <f t="shared" si="3"/>
        <v>3.0099999999999909</v>
      </c>
      <c r="L20" s="20">
        <f t="shared" si="4"/>
        <v>93.785373608903015</v>
      </c>
      <c r="M20" s="22">
        <f t="shared" si="6"/>
        <v>-39.090000000000032</v>
      </c>
      <c r="N20" s="34"/>
      <c r="O20" s="31"/>
    </row>
    <row r="21" spans="1:15" ht="37.5" x14ac:dyDescent="0.3">
      <c r="A21" s="3" t="s">
        <v>16</v>
      </c>
      <c r="B21" s="25" t="s">
        <v>8</v>
      </c>
      <c r="C21" s="25" t="s">
        <v>52</v>
      </c>
      <c r="D21" s="26">
        <v>108</v>
      </c>
      <c r="E21" s="13">
        <v>112.375</v>
      </c>
      <c r="F21" s="26">
        <v>110.11</v>
      </c>
      <c r="G21" s="13">
        <v>112.375</v>
      </c>
      <c r="H21" s="11">
        <f t="shared" si="0"/>
        <v>101.95370370370371</v>
      </c>
      <c r="I21" s="6">
        <f t="shared" si="1"/>
        <v>2.1099999999999994</v>
      </c>
      <c r="J21" s="14">
        <f t="shared" si="2"/>
        <v>100</v>
      </c>
      <c r="K21" s="17">
        <f t="shared" si="3"/>
        <v>0</v>
      </c>
      <c r="L21" s="20">
        <f t="shared" si="4"/>
        <v>102.05703387521569</v>
      </c>
      <c r="M21" s="22">
        <f t="shared" si="6"/>
        <v>2.2650000000000006</v>
      </c>
      <c r="N21" s="34"/>
      <c r="O21" s="31"/>
    </row>
    <row r="22" spans="1:15" ht="18.75" x14ac:dyDescent="0.3">
      <c r="A22" s="3" t="s">
        <v>39</v>
      </c>
      <c r="B22" s="25" t="s">
        <v>6</v>
      </c>
      <c r="C22" s="25"/>
      <c r="D22" s="26">
        <v>820.5</v>
      </c>
      <c r="E22" s="13">
        <v>572.6875</v>
      </c>
      <c r="F22" s="26">
        <v>820.5</v>
      </c>
      <c r="G22" s="13">
        <v>581.3125</v>
      </c>
      <c r="H22" s="11">
        <f t="shared" si="0"/>
        <v>100</v>
      </c>
      <c r="I22" s="6">
        <f t="shared" si="1"/>
        <v>0</v>
      </c>
      <c r="J22" s="14">
        <f t="shared" si="2"/>
        <v>101.50605696824184</v>
      </c>
      <c r="K22" s="17">
        <f t="shared" si="3"/>
        <v>8.625</v>
      </c>
      <c r="L22" s="20">
        <f t="shared" si="4"/>
        <v>70.84856794637416</v>
      </c>
      <c r="M22" s="22">
        <f t="shared" si="6"/>
        <v>-239.1875</v>
      </c>
      <c r="N22" s="34"/>
      <c r="O22" s="31"/>
    </row>
    <row r="23" spans="1:15" ht="18.75" x14ac:dyDescent="0.3">
      <c r="A23" s="3" t="s">
        <v>17</v>
      </c>
      <c r="B23" s="25" t="s">
        <v>9</v>
      </c>
      <c r="C23" s="25"/>
      <c r="D23" s="26">
        <v>187.5</v>
      </c>
      <c r="E23" s="13">
        <v>156.125</v>
      </c>
      <c r="F23" s="26">
        <v>187.5</v>
      </c>
      <c r="G23" s="13">
        <v>167.625</v>
      </c>
      <c r="H23" s="11">
        <f t="shared" si="0"/>
        <v>100</v>
      </c>
      <c r="I23" s="6">
        <f t="shared" si="1"/>
        <v>0</v>
      </c>
      <c r="J23" s="29">
        <f t="shared" si="2"/>
        <v>107.36589271417134</v>
      </c>
      <c r="K23" s="30">
        <f t="shared" si="3"/>
        <v>11.5</v>
      </c>
      <c r="L23" s="20">
        <f t="shared" si="4"/>
        <v>89.4</v>
      </c>
      <c r="M23" s="22">
        <f t="shared" si="6"/>
        <v>-19.875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6">
        <v>113</v>
      </c>
      <c r="E24" s="13">
        <v>96.51</v>
      </c>
      <c r="F24" s="26">
        <v>113</v>
      </c>
      <c r="G24" s="13">
        <v>96.51</v>
      </c>
      <c r="H24" s="11">
        <f t="shared" si="0"/>
        <v>100</v>
      </c>
      <c r="I24" s="6">
        <f t="shared" si="1"/>
        <v>0</v>
      </c>
      <c r="J24" s="14">
        <f t="shared" si="2"/>
        <v>100</v>
      </c>
      <c r="K24" s="17">
        <f t="shared" si="3"/>
        <v>0</v>
      </c>
      <c r="L24" s="20">
        <f t="shared" si="4"/>
        <v>85.407079646017706</v>
      </c>
      <c r="M24" s="22">
        <f t="shared" si="6"/>
        <v>-16.489999999999995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6">
        <v>342</v>
      </c>
      <c r="E25" s="13">
        <v>251.85</v>
      </c>
      <c r="F25" s="26">
        <v>321.5</v>
      </c>
      <c r="G25" s="13">
        <v>251.85</v>
      </c>
      <c r="H25" s="11">
        <f t="shared" si="0"/>
        <v>94.005847953216374</v>
      </c>
      <c r="I25" s="6">
        <f t="shared" si="1"/>
        <v>-20.5</v>
      </c>
      <c r="J25" s="14">
        <f t="shared" si="2"/>
        <v>100</v>
      </c>
      <c r="K25" s="17">
        <f t="shared" si="3"/>
        <v>0</v>
      </c>
      <c r="L25" s="20">
        <f t="shared" si="4"/>
        <v>78.335925349922235</v>
      </c>
      <c r="M25" s="22">
        <f t="shared" si="6"/>
        <v>-69.650000000000006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6">
        <v>381.5</v>
      </c>
      <c r="E26" s="13">
        <v>275.75</v>
      </c>
      <c r="F26" s="26">
        <v>380.5</v>
      </c>
      <c r="G26" s="13">
        <v>275.75</v>
      </c>
      <c r="H26" s="11">
        <f t="shared" si="0"/>
        <v>99.737876802096977</v>
      </c>
      <c r="I26" s="6">
        <f t="shared" si="1"/>
        <v>-1</v>
      </c>
      <c r="J26" s="14">
        <f t="shared" si="2"/>
        <v>100</v>
      </c>
      <c r="K26" s="17">
        <f t="shared" si="3"/>
        <v>0</v>
      </c>
      <c r="L26" s="20">
        <f t="shared" si="4"/>
        <v>72.470433639947444</v>
      </c>
      <c r="M26" s="22">
        <f t="shared" si="6"/>
        <v>-104.75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6">
        <v>1104</v>
      </c>
      <c r="E27" s="13">
        <v>544.25</v>
      </c>
      <c r="F27" s="26">
        <v>1085</v>
      </c>
      <c r="G27" s="13">
        <v>544.25</v>
      </c>
      <c r="H27" s="11">
        <f t="shared" si="0"/>
        <v>98.278985507246375</v>
      </c>
      <c r="I27" s="6">
        <f t="shared" si="1"/>
        <v>-19</v>
      </c>
      <c r="J27" s="14">
        <f t="shared" si="2"/>
        <v>100</v>
      </c>
      <c r="K27" s="17">
        <f t="shared" si="3"/>
        <v>0</v>
      </c>
      <c r="L27" s="20">
        <f t="shared" si="4"/>
        <v>50.161290322580641</v>
      </c>
      <c r="M27" s="22">
        <f t="shared" si="6"/>
        <v>-540.75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6">
        <v>46</v>
      </c>
      <c r="E28" s="13">
        <v>45.344999999999999</v>
      </c>
      <c r="F28" s="26">
        <v>46</v>
      </c>
      <c r="G28" s="13">
        <v>45.344999999999999</v>
      </c>
      <c r="H28" s="11">
        <f t="shared" si="0"/>
        <v>100</v>
      </c>
      <c r="I28" s="6">
        <f t="shared" si="1"/>
        <v>0</v>
      </c>
      <c r="J28" s="14">
        <f t="shared" si="2"/>
        <v>100</v>
      </c>
      <c r="K28" s="17">
        <f t="shared" si="3"/>
        <v>0</v>
      </c>
      <c r="L28" s="20">
        <f t="shared" si="4"/>
        <v>98.576086956521735</v>
      </c>
      <c r="M28" s="22">
        <f>G29-F29</f>
        <v>-364.98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6">
        <v>2529.23</v>
      </c>
      <c r="E29" s="13">
        <v>2164.25</v>
      </c>
      <c r="F29" s="26">
        <v>2529.23</v>
      </c>
      <c r="G29" s="13">
        <v>2164.25</v>
      </c>
      <c r="H29" s="11">
        <f t="shared" si="0"/>
        <v>100</v>
      </c>
      <c r="I29" s="6">
        <f t="shared" si="1"/>
        <v>0</v>
      </c>
      <c r="J29" s="14">
        <f t="shared" si="2"/>
        <v>100</v>
      </c>
      <c r="K29" s="17">
        <f t="shared" si="3"/>
        <v>0</v>
      </c>
      <c r="L29" s="20">
        <f t="shared" si="4"/>
        <v>85.569521158613497</v>
      </c>
      <c r="M29" s="22">
        <f>G29-F29</f>
        <v>-364.98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6">
        <v>57.2</v>
      </c>
      <c r="E30" s="13">
        <v>56.524999999999999</v>
      </c>
      <c r="F30" s="26">
        <v>57.2</v>
      </c>
      <c r="G30" s="13">
        <v>56.524999999999999</v>
      </c>
      <c r="H30" s="11">
        <f t="shared" si="0"/>
        <v>100</v>
      </c>
      <c r="I30" s="6">
        <f t="shared" si="1"/>
        <v>0</v>
      </c>
      <c r="J30" s="14">
        <f t="shared" si="2"/>
        <v>100</v>
      </c>
      <c r="K30" s="17">
        <f t="shared" si="3"/>
        <v>0</v>
      </c>
      <c r="L30" s="20">
        <f t="shared" si="4"/>
        <v>98.819930069930066</v>
      </c>
      <c r="M30" s="22">
        <f>G31-F31</f>
        <v>-10.533333333333331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6">
        <v>91</v>
      </c>
      <c r="E31" s="13">
        <v>80.466666666666669</v>
      </c>
      <c r="F31" s="26">
        <v>91</v>
      </c>
      <c r="G31" s="13">
        <v>80.466666666666669</v>
      </c>
      <c r="H31" s="11">
        <f t="shared" si="0"/>
        <v>100</v>
      </c>
      <c r="I31" s="6">
        <f t="shared" si="1"/>
        <v>0</v>
      </c>
      <c r="J31" s="14">
        <f t="shared" si="2"/>
        <v>100</v>
      </c>
      <c r="K31" s="17">
        <f t="shared" si="3"/>
        <v>0</v>
      </c>
      <c r="L31" s="20">
        <f t="shared" si="4"/>
        <v>88.424908424908423</v>
      </c>
      <c r="M31" s="22">
        <f t="shared" ref="M31:M46" si="7">G31-F31</f>
        <v>-10.533333333333331</v>
      </c>
      <c r="N31" s="34">
        <f>SUM(L31:L32)/2</f>
        <v>88.563228243415438</v>
      </c>
      <c r="O31" s="31">
        <f>SUM(M31:M32)/2</f>
        <v>-9.9741666666666688</v>
      </c>
    </row>
    <row r="32" spans="1:15" ht="37.5" x14ac:dyDescent="0.3">
      <c r="A32" s="3" t="s">
        <v>0</v>
      </c>
      <c r="B32" s="25" t="s">
        <v>6</v>
      </c>
      <c r="C32" s="25"/>
      <c r="D32" s="26">
        <v>83.33</v>
      </c>
      <c r="E32" s="13">
        <v>73.914999999999992</v>
      </c>
      <c r="F32" s="26">
        <v>83.33</v>
      </c>
      <c r="G32" s="13">
        <v>73.914999999999992</v>
      </c>
      <c r="H32" s="11">
        <f t="shared" si="0"/>
        <v>100</v>
      </c>
      <c r="I32" s="6">
        <f t="shared" si="1"/>
        <v>0</v>
      </c>
      <c r="J32" s="14">
        <f t="shared" si="2"/>
        <v>100</v>
      </c>
      <c r="K32" s="17">
        <f t="shared" si="3"/>
        <v>0</v>
      </c>
      <c r="L32" s="22">
        <f t="shared" si="4"/>
        <v>88.701548061922466</v>
      </c>
      <c r="M32" s="22">
        <f t="shared" si="7"/>
        <v>-9.4150000000000063</v>
      </c>
      <c r="N32" s="34"/>
      <c r="O32" s="31"/>
    </row>
    <row r="33" spans="1:15" ht="18.75" x14ac:dyDescent="0.3">
      <c r="A33" s="3" t="s">
        <v>25</v>
      </c>
      <c r="B33" s="25" t="s">
        <v>6</v>
      </c>
      <c r="C33" s="25" t="s">
        <v>53</v>
      </c>
      <c r="D33" s="26">
        <v>123.5</v>
      </c>
      <c r="E33" s="13">
        <v>102</v>
      </c>
      <c r="F33" s="26">
        <v>130.5</v>
      </c>
      <c r="G33" s="13">
        <v>102</v>
      </c>
      <c r="H33" s="28">
        <f t="shared" si="0"/>
        <v>105.668016194332</v>
      </c>
      <c r="I33" s="29">
        <f t="shared" si="1"/>
        <v>7</v>
      </c>
      <c r="J33" s="14">
        <f t="shared" si="2"/>
        <v>100</v>
      </c>
      <c r="K33" s="17">
        <f t="shared" si="3"/>
        <v>0</v>
      </c>
      <c r="L33" s="20">
        <f t="shared" si="4"/>
        <v>78.160919540229884</v>
      </c>
      <c r="M33" s="22">
        <f t="shared" si="7"/>
        <v>-28.5</v>
      </c>
      <c r="N33" s="34">
        <f>SUM(L33:L38)/6</f>
        <v>84.804324195825345</v>
      </c>
      <c r="O33" s="31">
        <f>SUM(M33:M38)/6</f>
        <v>-18.016666666666669</v>
      </c>
    </row>
    <row r="34" spans="1:15" ht="18.75" x14ac:dyDescent="0.3">
      <c r="A34" s="3" t="s">
        <v>63</v>
      </c>
      <c r="B34" s="25" t="s">
        <v>6</v>
      </c>
      <c r="C34" s="25"/>
      <c r="D34" s="26">
        <v>72.5</v>
      </c>
      <c r="E34" s="13">
        <v>62.3125</v>
      </c>
      <c r="F34" s="26">
        <v>72.5</v>
      </c>
      <c r="G34" s="13">
        <v>62.3125</v>
      </c>
      <c r="H34" s="11">
        <f t="shared" si="0"/>
        <v>100</v>
      </c>
      <c r="I34" s="6">
        <f t="shared" si="1"/>
        <v>0</v>
      </c>
      <c r="J34" s="14">
        <f t="shared" si="2"/>
        <v>100</v>
      </c>
      <c r="K34" s="17">
        <f t="shared" si="3"/>
        <v>0</v>
      </c>
      <c r="L34" s="20">
        <f t="shared" si="4"/>
        <v>85.948275862068968</v>
      </c>
      <c r="M34" s="22">
        <f t="shared" si="7"/>
        <v>-10.1875</v>
      </c>
      <c r="N34" s="34"/>
      <c r="O34" s="31"/>
    </row>
    <row r="35" spans="1:15" ht="18.75" x14ac:dyDescent="0.3">
      <c r="A35" s="3" t="s">
        <v>26</v>
      </c>
      <c r="B35" s="25" t="s">
        <v>6</v>
      </c>
      <c r="C35" s="25" t="s">
        <v>59</v>
      </c>
      <c r="D35" s="26">
        <v>73.5</v>
      </c>
      <c r="E35" s="13">
        <v>65.400000000000006</v>
      </c>
      <c r="F35" s="26">
        <v>73.5</v>
      </c>
      <c r="G35" s="13">
        <v>65.400000000000006</v>
      </c>
      <c r="H35" s="11">
        <f t="shared" si="0"/>
        <v>100</v>
      </c>
      <c r="I35" s="6">
        <f t="shared" si="1"/>
        <v>0</v>
      </c>
      <c r="J35" s="14">
        <f t="shared" si="2"/>
        <v>100</v>
      </c>
      <c r="K35" s="17">
        <f t="shared" si="3"/>
        <v>0</v>
      </c>
      <c r="L35" s="20">
        <f t="shared" si="4"/>
        <v>88.979591836734713</v>
      </c>
      <c r="M35" s="22">
        <f t="shared" si="7"/>
        <v>-8.0999999999999943</v>
      </c>
      <c r="N35" s="34"/>
      <c r="O35" s="31"/>
    </row>
    <row r="36" spans="1:15" ht="18.75" x14ac:dyDescent="0.3">
      <c r="A36" s="3" t="s">
        <v>42</v>
      </c>
      <c r="B36" s="25" t="s">
        <v>6</v>
      </c>
      <c r="C36" s="25" t="s">
        <v>53</v>
      </c>
      <c r="D36" s="26">
        <v>74.5</v>
      </c>
      <c r="E36" s="13">
        <v>68.412499999999994</v>
      </c>
      <c r="F36" s="26">
        <v>79</v>
      </c>
      <c r="G36" s="13">
        <v>68.412499999999994</v>
      </c>
      <c r="H36" s="28">
        <f t="shared" si="0"/>
        <v>106.04026845637584</v>
      </c>
      <c r="I36" s="29">
        <f t="shared" si="1"/>
        <v>4.5</v>
      </c>
      <c r="J36" s="14">
        <f t="shared" si="2"/>
        <v>100</v>
      </c>
      <c r="K36" s="17">
        <f t="shared" si="3"/>
        <v>0</v>
      </c>
      <c r="L36" s="20">
        <f t="shared" si="4"/>
        <v>86.598101265822777</v>
      </c>
      <c r="M36" s="22">
        <f t="shared" si="7"/>
        <v>-10.587500000000006</v>
      </c>
      <c r="N36" s="34"/>
      <c r="O36" s="31"/>
    </row>
    <row r="37" spans="1:15" ht="18.75" x14ac:dyDescent="0.3">
      <c r="A37" s="3" t="s">
        <v>43</v>
      </c>
      <c r="B37" s="25" t="s">
        <v>6</v>
      </c>
      <c r="C37" s="25" t="s">
        <v>45</v>
      </c>
      <c r="D37" s="26">
        <v>142.9</v>
      </c>
      <c r="E37" s="13">
        <v>81.924999999999997</v>
      </c>
      <c r="F37" s="26">
        <v>142.9</v>
      </c>
      <c r="G37" s="13">
        <v>81.924999999999997</v>
      </c>
      <c r="H37" s="11">
        <f t="shared" si="0"/>
        <v>100</v>
      </c>
      <c r="I37" s="6">
        <f t="shared" si="1"/>
        <v>0</v>
      </c>
      <c r="J37" s="14">
        <f t="shared" si="2"/>
        <v>100</v>
      </c>
      <c r="K37" s="17">
        <f t="shared" si="3"/>
        <v>0</v>
      </c>
      <c r="L37" s="20">
        <f t="shared" si="4"/>
        <v>57.330300909727072</v>
      </c>
      <c r="M37" s="22">
        <f t="shared" si="7"/>
        <v>-60.975000000000009</v>
      </c>
      <c r="N37" s="34"/>
      <c r="O37" s="31"/>
    </row>
    <row r="38" spans="1:15" ht="18.75" x14ac:dyDescent="0.3">
      <c r="A38" s="3" t="s">
        <v>44</v>
      </c>
      <c r="B38" s="25" t="s">
        <v>6</v>
      </c>
      <c r="C38" s="25" t="s">
        <v>41</v>
      </c>
      <c r="D38" s="26">
        <v>86.8</v>
      </c>
      <c r="E38" s="13">
        <v>97.05</v>
      </c>
      <c r="F38" s="26">
        <v>86.8</v>
      </c>
      <c r="G38" s="13">
        <v>97.05</v>
      </c>
      <c r="H38" s="11">
        <f t="shared" si="0"/>
        <v>100</v>
      </c>
      <c r="I38" s="6">
        <f t="shared" si="1"/>
        <v>0</v>
      </c>
      <c r="J38" s="14">
        <f t="shared" si="2"/>
        <v>100</v>
      </c>
      <c r="K38" s="17">
        <f t="shared" si="3"/>
        <v>0</v>
      </c>
      <c r="L38" s="20">
        <f t="shared" si="4"/>
        <v>111.80875576036865</v>
      </c>
      <c r="M38" s="22">
        <f t="shared" si="7"/>
        <v>10.25</v>
      </c>
      <c r="N38" s="34"/>
      <c r="O38" s="31"/>
    </row>
    <row r="39" spans="1:15" ht="18.75" x14ac:dyDescent="0.3">
      <c r="A39" s="3" t="s">
        <v>27</v>
      </c>
      <c r="B39" s="25" t="s">
        <v>6</v>
      </c>
      <c r="C39" s="25"/>
      <c r="D39" s="26">
        <v>96.5</v>
      </c>
      <c r="E39" s="13">
        <v>79.75</v>
      </c>
      <c r="F39" s="26">
        <v>91</v>
      </c>
      <c r="G39" s="13">
        <v>83.0625</v>
      </c>
      <c r="H39" s="11">
        <f t="shared" si="0"/>
        <v>94.300518134715034</v>
      </c>
      <c r="I39" s="6">
        <f t="shared" si="1"/>
        <v>-5.5</v>
      </c>
      <c r="J39" s="29">
        <f t="shared" si="2"/>
        <v>104.15360501567399</v>
      </c>
      <c r="K39" s="30">
        <f t="shared" si="3"/>
        <v>3.3125</v>
      </c>
      <c r="L39" s="20">
        <f t="shared" si="4"/>
        <v>91.277472527472526</v>
      </c>
      <c r="M39" s="22">
        <f t="shared" si="7"/>
        <v>-7.9375</v>
      </c>
      <c r="N39" s="34">
        <f>SUM(L39:L45)/6</f>
        <v>93.133807887797445</v>
      </c>
      <c r="O39" s="31">
        <f>SUM(M39:M45)/6</f>
        <v>-51.09375</v>
      </c>
    </row>
    <row r="40" spans="1:15" ht="18.75" x14ac:dyDescent="0.3">
      <c r="A40" s="3" t="s">
        <v>28</v>
      </c>
      <c r="B40" s="25" t="s">
        <v>6</v>
      </c>
      <c r="C40" s="25"/>
      <c r="D40" s="26">
        <v>67</v>
      </c>
      <c r="E40" s="13">
        <v>56.75</v>
      </c>
      <c r="F40" s="26">
        <v>67</v>
      </c>
      <c r="G40" s="13">
        <v>57</v>
      </c>
      <c r="H40" s="11">
        <f t="shared" si="0"/>
        <v>100</v>
      </c>
      <c r="I40" s="6">
        <f t="shared" si="1"/>
        <v>0</v>
      </c>
      <c r="J40" s="14">
        <f t="shared" si="2"/>
        <v>100.44052863436124</v>
      </c>
      <c r="K40" s="17">
        <f t="shared" si="3"/>
        <v>0.25</v>
      </c>
      <c r="L40" s="20">
        <f t="shared" si="4"/>
        <v>85.074626865671647</v>
      </c>
      <c r="M40" s="22">
        <f t="shared" si="7"/>
        <v>-10</v>
      </c>
      <c r="N40" s="34"/>
      <c r="O40" s="31"/>
    </row>
    <row r="41" spans="1:15" ht="18.75" x14ac:dyDescent="0.3">
      <c r="A41" s="3" t="s">
        <v>29</v>
      </c>
      <c r="B41" s="25" t="s">
        <v>6</v>
      </c>
      <c r="C41" s="25"/>
      <c r="D41" s="26">
        <v>89.5</v>
      </c>
      <c r="E41" s="13">
        <v>79.25</v>
      </c>
      <c r="F41" s="26">
        <v>89.5</v>
      </c>
      <c r="G41" s="13">
        <v>79.5</v>
      </c>
      <c r="H41" s="11">
        <f t="shared" si="0"/>
        <v>100</v>
      </c>
      <c r="I41" s="6">
        <f t="shared" si="1"/>
        <v>0</v>
      </c>
      <c r="J41" s="14">
        <f t="shared" si="2"/>
        <v>100.31545741324921</v>
      </c>
      <c r="K41" s="17">
        <f t="shared" si="3"/>
        <v>0.25</v>
      </c>
      <c r="L41" s="20">
        <f t="shared" si="4"/>
        <v>88.826815642458101</v>
      </c>
      <c r="M41" s="22">
        <f t="shared" si="7"/>
        <v>-10</v>
      </c>
      <c r="N41" s="34"/>
      <c r="O41" s="31"/>
    </row>
    <row r="42" spans="1:15" ht="18.75" x14ac:dyDescent="0.3">
      <c r="A42" s="3" t="s">
        <v>30</v>
      </c>
      <c r="B42" s="25" t="s">
        <v>6</v>
      </c>
      <c r="C42" s="25"/>
      <c r="D42" s="26">
        <v>130</v>
      </c>
      <c r="E42" s="13">
        <v>93.75</v>
      </c>
      <c r="F42" s="26">
        <v>130</v>
      </c>
      <c r="G42" s="13">
        <v>96.75</v>
      </c>
      <c r="H42" s="11">
        <f t="shared" si="0"/>
        <v>100</v>
      </c>
      <c r="I42" s="6">
        <f t="shared" si="1"/>
        <v>0</v>
      </c>
      <c r="J42" s="29">
        <f t="shared" si="2"/>
        <v>103.2</v>
      </c>
      <c r="K42" s="30">
        <f t="shared" si="3"/>
        <v>3</v>
      </c>
      <c r="L42" s="20">
        <f t="shared" si="4"/>
        <v>74.42307692307692</v>
      </c>
      <c r="M42" s="22">
        <f t="shared" si="7"/>
        <v>-33.25</v>
      </c>
      <c r="N42" s="34"/>
      <c r="O42" s="31"/>
    </row>
    <row r="43" spans="1:15" ht="18.75" x14ac:dyDescent="0.3">
      <c r="A43" s="3" t="s">
        <v>64</v>
      </c>
      <c r="B43" s="25" t="s">
        <v>6</v>
      </c>
      <c r="C43" s="25"/>
      <c r="D43" s="26">
        <v>108.5</v>
      </c>
      <c r="E43" s="13">
        <v>83.5</v>
      </c>
      <c r="F43" s="26">
        <v>108.5</v>
      </c>
      <c r="G43" s="13">
        <v>83.5</v>
      </c>
      <c r="H43" s="11">
        <f t="shared" si="0"/>
        <v>100</v>
      </c>
      <c r="I43" s="6">
        <f t="shared" si="1"/>
        <v>0</v>
      </c>
      <c r="J43" s="14">
        <f>G43/E43*100</f>
        <v>100</v>
      </c>
      <c r="K43" s="17">
        <f t="shared" si="3"/>
        <v>0</v>
      </c>
      <c r="L43" s="20">
        <f t="shared" si="4"/>
        <v>76.958525345622121</v>
      </c>
      <c r="M43" s="22">
        <f t="shared" si="7"/>
        <v>-25</v>
      </c>
      <c r="N43" s="34"/>
      <c r="O43" s="31"/>
    </row>
    <row r="44" spans="1:15" ht="37.5" x14ac:dyDescent="0.3">
      <c r="A44" s="3" t="s">
        <v>31</v>
      </c>
      <c r="B44" s="25" t="s">
        <v>6</v>
      </c>
      <c r="C44" s="25" t="s">
        <v>52</v>
      </c>
      <c r="D44" s="26">
        <v>297.5</v>
      </c>
      <c r="E44" s="13">
        <v>221.5</v>
      </c>
      <c r="F44" s="26">
        <v>328</v>
      </c>
      <c r="G44" s="13">
        <v>239.5</v>
      </c>
      <c r="H44" s="28">
        <f t="shared" ref="H44" si="8">F44/D44*100</f>
        <v>110.25210084033614</v>
      </c>
      <c r="I44" s="29">
        <f t="shared" ref="I44" si="9">F44-D44</f>
        <v>30.5</v>
      </c>
      <c r="J44" s="28">
        <f t="shared" si="2"/>
        <v>108.12641083521444</v>
      </c>
      <c r="K44" s="30">
        <f t="shared" si="3"/>
        <v>18</v>
      </c>
      <c r="L44" s="20">
        <f t="shared" si="4"/>
        <v>73.018292682926827</v>
      </c>
      <c r="M44" s="22">
        <f t="shared" si="7"/>
        <v>-88.5</v>
      </c>
      <c r="N44" s="34"/>
      <c r="O44" s="31"/>
    </row>
    <row r="45" spans="1:15" ht="37.5" x14ac:dyDescent="0.3">
      <c r="A45" s="3" t="s">
        <v>46</v>
      </c>
      <c r="B45" s="25" t="s">
        <v>6</v>
      </c>
      <c r="C45" s="25" t="s">
        <v>52</v>
      </c>
      <c r="D45" s="26">
        <v>359.5</v>
      </c>
      <c r="E45" s="13">
        <v>290.875</v>
      </c>
      <c r="F45" s="26">
        <v>428.5</v>
      </c>
      <c r="G45" s="13">
        <v>296.625</v>
      </c>
      <c r="H45" s="28">
        <f t="shared" si="0"/>
        <v>119.19332406119611</v>
      </c>
      <c r="I45" s="29">
        <f t="shared" si="1"/>
        <v>69</v>
      </c>
      <c r="J45" s="14">
        <f t="shared" si="2"/>
        <v>101.9767941555651</v>
      </c>
      <c r="K45" s="17">
        <f t="shared" si="3"/>
        <v>5.75</v>
      </c>
      <c r="L45" s="20">
        <f t="shared" si="4"/>
        <v>69.224037339556588</v>
      </c>
      <c r="M45" s="22">
        <f t="shared" si="7"/>
        <v>-131.875</v>
      </c>
      <c r="N45" s="34"/>
      <c r="O45" s="31"/>
    </row>
    <row r="46" spans="1:15" ht="18.75" x14ac:dyDescent="0.3">
      <c r="A46" s="3" t="s">
        <v>32</v>
      </c>
      <c r="B46" s="25" t="s">
        <v>6</v>
      </c>
      <c r="C46" s="25" t="s">
        <v>60</v>
      </c>
      <c r="D46" s="26">
        <v>250.5</v>
      </c>
      <c r="E46" s="13">
        <v>193.875</v>
      </c>
      <c r="F46" s="26">
        <v>246.5</v>
      </c>
      <c r="G46" s="13">
        <v>191.375</v>
      </c>
      <c r="H46" s="11">
        <f t="shared" si="0"/>
        <v>98.403193612774459</v>
      </c>
      <c r="I46" s="6">
        <f t="shared" si="1"/>
        <v>-4</v>
      </c>
      <c r="J46" s="14">
        <f t="shared" si="2"/>
        <v>98.710509348807221</v>
      </c>
      <c r="K46" s="17">
        <f t="shared" si="3"/>
        <v>-2.5</v>
      </c>
      <c r="L46" s="20">
        <f t="shared" si="4"/>
        <v>77.636916835699793</v>
      </c>
      <c r="M46" s="22">
        <f t="shared" si="7"/>
        <v>-55.125</v>
      </c>
      <c r="N46" s="18"/>
      <c r="O46" s="2"/>
    </row>
    <row r="47" spans="1:15" ht="45.75" customHeight="1" x14ac:dyDescent="0.3">
      <c r="A47" s="32" t="s">
        <v>61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19">
        <f>SUM(L6:L46)/39</f>
        <v>87.021213061066476</v>
      </c>
      <c r="M47" s="19">
        <f>SUM(M6:M46)/40</f>
        <v>-78.889104166666669</v>
      </c>
    </row>
    <row r="48" spans="1:15" ht="18.75" x14ac:dyDescent="0.3"/>
    <row r="49" spans="1:3" ht="18.75" x14ac:dyDescent="0.3">
      <c r="A49" s="33" t="s">
        <v>66</v>
      </c>
      <c r="B49" s="33"/>
      <c r="C49" s="33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2024-12-25T06:26:48Z</dcterms:modified>
</cp:coreProperties>
</file>