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<sst xmlns="http://schemas.openxmlformats.org/spreadsheetml/2006/main" count="128" uniqueCount="74">
  <si>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</si>
  <si>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</si>
  <si>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</si>
  <si>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</si>
  <si>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</si>
  <si>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</si>
  <si>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</si>
  <si>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</si>
  <si>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</si>
  <si>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</si>
  <si>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</si>
  <si>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</si>
  <si>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</si>
  <si>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</si>
  <si>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</si>
  <si>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</si>
  <si>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</si>
  <si>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</si>
  <si>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</si>
  <si>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</si>
  <si>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</si>
  <si>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</si>
  <si>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</si>
  <si>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</si>
  <si>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</si>
  <si>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</si>
  <si>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</si>
  <si>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</si>
  <si>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</si>
  <si>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</si>
  <si>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</si>
  <si>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</si>
  <si>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</si>
  <si>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</si>
  <si>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</si>
  <si>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</si>
  <si>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</si>
  <si>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</si>
  <si>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</si>
  <si>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</si>
  <si>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</si>
  <si>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</si>
  <si>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</si>
  <si>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</si>
  <si>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</si>
  <si>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</si>
  <si>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</si>
  <si>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</si>
  <si>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</si>
  <si>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</si>
  <si>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</si>
  <si>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</si>
  <si>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</si>
  <si>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</si>
  <si>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</si>
  <si>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</si>
  <si>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</si>
  <si>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</si>
  <si>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</si>
  <si>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</si>
  <si>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</si>
  <si>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</si>
  <si>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</si>
  <si>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</si>
  <si>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</si>
  <si>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</si>
  <si>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</si>
  <si>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</si>
  <si>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</si>
  <si>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</si>
  <si>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</si>
  <si>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</si>
  <si>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</si>
  <si>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16.10.2024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</si>
</sst>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7" fillId="4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4" zoomScale="70" zoomScaleNormal="70" workbookViewId="0">
      <selection activeCell="S13" sqref="S13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2" customWidth="1"/>
    <col min="13" max="13" width="14.85546875" style="22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5" ht="30.75" customHeight="1" x14ac:dyDescent="0.3">
      <c r="A2" s="35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ht="18.75" x14ac:dyDescent="0.3">
      <c r="A3" s="37"/>
      <c r="B3" s="38"/>
      <c r="C3" s="38"/>
      <c r="D3" s="38"/>
      <c r="E3" s="38"/>
      <c r="F3" s="38"/>
      <c r="G3" s="38"/>
      <c r="H3" s="39"/>
      <c r="I3" s="39"/>
      <c r="J3" s="39"/>
      <c r="K3" s="39"/>
    </row>
    <row r="4" spans="1:15" ht="29.25" customHeight="1" x14ac:dyDescent="0.3">
      <c r="A4" s="40" t="s">
        <v>68</v>
      </c>
      <c r="B4" s="43" t="s">
        <v>69</v>
      </c>
      <c r="C4" s="24"/>
      <c r="D4" s="45" t="s">
        <v>1</v>
      </c>
      <c r="E4" s="45"/>
      <c r="F4" s="45"/>
      <c r="G4" s="45"/>
      <c r="H4" s="45" t="s">
        <v>73</v>
      </c>
      <c r="I4" s="45"/>
      <c r="J4" s="45"/>
      <c r="K4" s="45"/>
      <c r="L4" s="45"/>
      <c r="M4" s="45"/>
      <c r="N4" s="45"/>
      <c r="O4" s="45"/>
    </row>
    <row r="5" spans="1:15" ht="122.25" customHeight="1" x14ac:dyDescent="0.3">
      <c r="A5" s="41"/>
      <c r="B5" s="44"/>
      <c r="C5" s="25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6" t="s">
        <v>2</v>
      </c>
      <c r="I5" s="47"/>
      <c r="J5" s="48" t="s">
        <v>3</v>
      </c>
      <c r="K5" s="49"/>
      <c r="L5" s="50" t="s">
        <v>71</v>
      </c>
      <c r="M5" s="50"/>
      <c r="N5" s="51" t="s">
        <v>72</v>
      </c>
      <c r="O5" s="51"/>
    </row>
    <row r="6" spans="1:15" ht="24" customHeight="1" x14ac:dyDescent="0.3">
      <c r="A6" s="42"/>
      <c r="B6" s="44"/>
      <c r="C6" s="25"/>
      <c r="D6" s="52">
        <v>45574</v>
      </c>
      <c r="E6" s="53"/>
      <c r="F6" s="52">
        <v>45581</v>
      </c>
      <c r="G6" s="53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3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6" t="s">
        <v>6</v>
      </c>
      <c r="C7" s="26" t="s">
        <v>45</v>
      </c>
      <c r="D7" s="29">
        <v>691.5</v>
      </c>
      <c r="E7" s="13">
        <v>575</v>
      </c>
      <c r="F7" s="29">
        <v>691.5</v>
      </c>
      <c r="G7" s="13">
        <v>575</v>
      </c>
      <c r="H7" s="11">
        <f t="shared" ref="H7:H46" si="0">F7/D7*100</f>
        <v>100</v>
      </c>
      <c r="I7" s="6">
        <f t="shared" ref="I7:I46" si="1">F7-D7</f>
        <v>0</v>
      </c>
      <c r="J7" s="14">
        <f t="shared" ref="J7:J46" si="2">G7/E7*100</f>
        <v>100</v>
      </c>
      <c r="K7" s="17">
        <f t="shared" ref="K7:K46" si="3">G7-E7</f>
        <v>0</v>
      </c>
      <c r="L7" s="23">
        <f t="shared" ref="L7:L46" si="4">G7/F7*100</f>
        <v>83.152566883586417</v>
      </c>
      <c r="M7" s="23">
        <f t="shared" ref="M7:M16" si="5">G7-F7</f>
        <v>-116.5</v>
      </c>
      <c r="N7" s="33">
        <f>SUM(L7:L12)/6</f>
        <v>79.635591917184726</v>
      </c>
      <c r="O7" s="30">
        <f>SUM(M7:M12)/6</f>
        <v>-122.16944444444444</v>
      </c>
    </row>
    <row r="8" spans="1:15" ht="18.75" x14ac:dyDescent="0.3">
      <c r="A8" s="3" t="s">
        <v>50</v>
      </c>
      <c r="B8" s="26" t="s">
        <v>6</v>
      </c>
      <c r="C8" s="26"/>
      <c r="D8" s="29">
        <v>657</v>
      </c>
      <c r="E8" s="13">
        <v>658.5</v>
      </c>
      <c r="F8" s="29">
        <v>657</v>
      </c>
      <c r="G8" s="13">
        <v>656.625</v>
      </c>
      <c r="H8" s="11">
        <f t="shared" si="0"/>
        <v>100</v>
      </c>
      <c r="I8" s="6">
        <f t="shared" si="1"/>
        <v>0</v>
      </c>
      <c r="J8" s="14">
        <f t="shared" si="2"/>
        <v>99.715261958997729</v>
      </c>
      <c r="K8" s="17">
        <f t="shared" si="3"/>
        <v>-1.875</v>
      </c>
      <c r="L8" s="21">
        <f t="shared" si="4"/>
        <v>99.942922374429216</v>
      </c>
      <c r="M8" s="23">
        <f t="shared" si="5"/>
        <v>-0.375</v>
      </c>
      <c r="N8" s="33"/>
      <c r="O8" s="30"/>
    </row>
    <row r="9" spans="1:15" ht="18.75" x14ac:dyDescent="0.3">
      <c r="A9" s="3" t="s">
        <v>10</v>
      </c>
      <c r="B9" s="26" t="s">
        <v>6</v>
      </c>
      <c r="C9" s="26"/>
      <c r="D9" s="29">
        <v>463.5</v>
      </c>
      <c r="E9" s="13">
        <v>306.73</v>
      </c>
      <c r="F9" s="29">
        <v>463.5</v>
      </c>
      <c r="G9" s="13">
        <v>306.73333333333335</v>
      </c>
      <c r="H9" s="11">
        <f t="shared" si="0"/>
        <v>100</v>
      </c>
      <c r="I9" s="6">
        <f t="shared" si="1"/>
        <v>0</v>
      </c>
      <c r="J9" s="14">
        <f t="shared" si="2"/>
        <v>100.00108673208794</v>
      </c>
      <c r="K9" s="17">
        <f t="shared" si="3"/>
        <v>3.3333333333303017E-3</v>
      </c>
      <c r="L9" s="21">
        <f t="shared" si="4"/>
        <v>66.177633944624233</v>
      </c>
      <c r="M9" s="23">
        <f t="shared" si="5"/>
        <v>-156.76666666666665</v>
      </c>
      <c r="N9" s="33"/>
      <c r="O9" s="30"/>
    </row>
    <row r="10" spans="1:15" ht="18.75" x14ac:dyDescent="0.3">
      <c r="A10" s="3" t="s">
        <v>7</v>
      </c>
      <c r="B10" s="26" t="s">
        <v>6</v>
      </c>
      <c r="C10" s="26"/>
      <c r="D10" s="29">
        <v>596.5</v>
      </c>
      <c r="E10" s="13">
        <v>433.75</v>
      </c>
      <c r="F10" s="29">
        <v>671</v>
      </c>
      <c r="G10" s="13">
        <v>424.75</v>
      </c>
      <c r="H10" s="54">
        <f t="shared" si="0"/>
        <v>112.48952221290864</v>
      </c>
      <c r="I10" s="27">
        <f t="shared" si="1"/>
        <v>74.5</v>
      </c>
      <c r="J10" s="14">
        <f t="shared" si="2"/>
        <v>97.925072046109506</v>
      </c>
      <c r="K10" s="17">
        <f t="shared" si="3"/>
        <v>-9</v>
      </c>
      <c r="L10" s="21">
        <f t="shared" si="4"/>
        <v>63.301043219076</v>
      </c>
      <c r="M10" s="23">
        <f t="shared" si="5"/>
        <v>-246.25</v>
      </c>
      <c r="N10" s="33"/>
      <c r="O10" s="30"/>
    </row>
    <row r="11" spans="1:15" ht="18.75" x14ac:dyDescent="0.3">
      <c r="A11" s="3" t="s">
        <v>11</v>
      </c>
      <c r="B11" s="26" t="s">
        <v>6</v>
      </c>
      <c r="C11" s="26"/>
      <c r="D11" s="29">
        <v>351</v>
      </c>
      <c r="E11" s="13">
        <v>299.13</v>
      </c>
      <c r="F11" s="29">
        <v>351</v>
      </c>
      <c r="G11" s="13">
        <v>299.125</v>
      </c>
      <c r="H11" s="11">
        <f t="shared" si="0"/>
        <v>100</v>
      </c>
      <c r="I11" s="6">
        <f t="shared" si="1"/>
        <v>0</v>
      </c>
      <c r="J11" s="14">
        <f t="shared" si="2"/>
        <v>99.998328485942565</v>
      </c>
      <c r="K11" s="17">
        <f t="shared" si="3"/>
        <v>-4.9999999999954525E-3</v>
      </c>
      <c r="L11" s="21">
        <f t="shared" si="4"/>
        <v>85.220797720797719</v>
      </c>
      <c r="M11" s="23">
        <f t="shared" si="5"/>
        <v>-51.875</v>
      </c>
      <c r="N11" s="33"/>
      <c r="O11" s="30"/>
    </row>
    <row r="12" spans="1:15" ht="18.75" x14ac:dyDescent="0.3">
      <c r="A12" s="3" t="s">
        <v>12</v>
      </c>
      <c r="B12" s="26" t="s">
        <v>6</v>
      </c>
      <c r="C12" s="26" t="s">
        <v>47</v>
      </c>
      <c r="D12" s="29">
        <v>807</v>
      </c>
      <c r="E12" s="13">
        <v>645.75</v>
      </c>
      <c r="F12" s="29">
        <v>807</v>
      </c>
      <c r="G12" s="13">
        <v>645.75</v>
      </c>
      <c r="H12" s="11">
        <f t="shared" si="0"/>
        <v>100</v>
      </c>
      <c r="I12" s="6">
        <f t="shared" si="1"/>
        <v>0</v>
      </c>
      <c r="J12" s="14">
        <f t="shared" si="2"/>
        <v>100</v>
      </c>
      <c r="K12" s="17">
        <f t="shared" si="3"/>
        <v>0</v>
      </c>
      <c r="L12" s="21">
        <f t="shared" si="4"/>
        <v>80.018587360594793</v>
      </c>
      <c r="M12" s="23">
        <f t="shared" si="5"/>
        <v>-161.25</v>
      </c>
      <c r="N12" s="33"/>
      <c r="O12" s="30"/>
    </row>
    <row r="13" spans="1:15" ht="57" customHeight="1" x14ac:dyDescent="0.3">
      <c r="A13" s="3" t="s">
        <v>13</v>
      </c>
      <c r="B13" s="26" t="s">
        <v>6</v>
      </c>
      <c r="C13" s="26" t="s">
        <v>51</v>
      </c>
      <c r="D13" s="29">
        <v>93</v>
      </c>
      <c r="E13" s="13">
        <v>110.67</v>
      </c>
      <c r="F13" s="29">
        <v>93</v>
      </c>
      <c r="G13" s="13">
        <v>88</v>
      </c>
      <c r="H13" s="11">
        <f t="shared" si="0"/>
        <v>100</v>
      </c>
      <c r="I13" s="11">
        <f t="shared" si="1"/>
        <v>0</v>
      </c>
      <c r="J13" s="15">
        <f t="shared" si="2"/>
        <v>79.515677238637394</v>
      </c>
      <c r="K13" s="18">
        <f t="shared" si="3"/>
        <v>-22.67</v>
      </c>
      <c r="L13" s="21">
        <f t="shared" si="4"/>
        <v>94.623655913978496</v>
      </c>
      <c r="M13" s="23">
        <f t="shared" si="5"/>
        <v>-5</v>
      </c>
      <c r="N13" s="19"/>
      <c r="O13" s="2"/>
    </row>
    <row r="14" spans="1:15" ht="18.75" x14ac:dyDescent="0.3">
      <c r="A14" s="3" t="s">
        <v>67</v>
      </c>
      <c r="B14" s="26" t="s">
        <v>6</v>
      </c>
      <c r="C14" s="26"/>
      <c r="D14" s="29">
        <v>175</v>
      </c>
      <c r="E14" s="13">
        <v>152.07</v>
      </c>
      <c r="F14" s="29">
        <v>175</v>
      </c>
      <c r="G14" s="13">
        <v>161.66666666666666</v>
      </c>
      <c r="H14" s="11">
        <f t="shared" si="0"/>
        <v>100</v>
      </c>
      <c r="I14" s="11">
        <f t="shared" si="1"/>
        <v>0</v>
      </c>
      <c r="J14" s="54">
        <f t="shared" si="2"/>
        <v>106.3106902522961</v>
      </c>
      <c r="K14" s="55">
        <f t="shared" si="3"/>
        <v>9.596666666666664</v>
      </c>
      <c r="L14" s="21">
        <f t="shared" si="4"/>
        <v>92.38095238095238</v>
      </c>
      <c r="M14" s="23">
        <f t="shared" si="5"/>
        <v>-13.333333333333343</v>
      </c>
      <c r="N14" s="19"/>
      <c r="O14" s="2"/>
    </row>
    <row r="15" spans="1:15" ht="18.75" x14ac:dyDescent="0.3">
      <c r="A15" s="3" t="s">
        <v>14</v>
      </c>
      <c r="B15" s="26" t="s">
        <v>6</v>
      </c>
      <c r="C15" s="26"/>
      <c r="D15" s="29">
        <v>455.5</v>
      </c>
      <c r="E15" s="13">
        <v>325.75</v>
      </c>
      <c r="F15" s="29">
        <v>455.5</v>
      </c>
      <c r="G15" s="13">
        <v>325.75</v>
      </c>
      <c r="H15" s="11">
        <f t="shared" si="0"/>
        <v>100</v>
      </c>
      <c r="I15" s="11">
        <f t="shared" si="1"/>
        <v>0</v>
      </c>
      <c r="J15" s="15">
        <f t="shared" si="2"/>
        <v>100</v>
      </c>
      <c r="K15" s="18">
        <f t="shared" si="3"/>
        <v>0</v>
      </c>
      <c r="L15" s="21">
        <f t="shared" si="4"/>
        <v>71.514818880351257</v>
      </c>
      <c r="M15" s="23">
        <f t="shared" si="5"/>
        <v>-129.75</v>
      </c>
      <c r="N15" s="19"/>
      <c r="O15" s="2"/>
    </row>
    <row r="16" spans="1:15" ht="93.75" x14ac:dyDescent="0.3">
      <c r="A16" s="3" t="s">
        <v>15</v>
      </c>
      <c r="B16" s="26" t="s">
        <v>6</v>
      </c>
      <c r="C16" s="26" t="s">
        <v>65</v>
      </c>
      <c r="D16" s="29">
        <v>1124.5</v>
      </c>
      <c r="E16" s="13">
        <v>898.16</v>
      </c>
      <c r="F16" s="29">
        <v>1124.5</v>
      </c>
      <c r="G16" s="13">
        <v>898.16250000000002</v>
      </c>
      <c r="H16" s="11">
        <f t="shared" si="0"/>
        <v>100</v>
      </c>
      <c r="I16" s="11">
        <f t="shared" si="1"/>
        <v>0</v>
      </c>
      <c r="J16" s="14">
        <f t="shared" si="2"/>
        <v>100.00027834684244</v>
      </c>
      <c r="K16" s="17">
        <f t="shared" si="3"/>
        <v>2.5000000000545697E-3</v>
      </c>
      <c r="L16" s="21">
        <f t="shared" si="4"/>
        <v>79.8721654068475</v>
      </c>
      <c r="M16" s="23">
        <f t="shared" si="5"/>
        <v>-226.33749999999998</v>
      </c>
      <c r="N16" s="33">
        <f>SUM(L16:L22)/7</f>
        <v>87.033230516619952</v>
      </c>
      <c r="O16" s="30">
        <f>SUM(M16:M22)/7</f>
        <v>-97.577857142857155</v>
      </c>
    </row>
    <row r="17" spans="1:15" ht="18.75" x14ac:dyDescent="0.3">
      <c r="A17" s="3" t="s">
        <v>35</v>
      </c>
      <c r="B17" s="26" t="s">
        <v>8</v>
      </c>
      <c r="C17" s="26" t="s">
        <v>48</v>
      </c>
      <c r="D17" s="29">
        <v>168.5</v>
      </c>
      <c r="E17" s="13">
        <v>154.94</v>
      </c>
      <c r="F17" s="29">
        <v>168.5</v>
      </c>
      <c r="G17" s="13">
        <v>154.9425</v>
      </c>
      <c r="H17" s="11">
        <f t="shared" si="0"/>
        <v>100</v>
      </c>
      <c r="I17" s="6">
        <f t="shared" si="1"/>
        <v>0</v>
      </c>
      <c r="J17" s="14">
        <f t="shared" si="2"/>
        <v>100.00161352781723</v>
      </c>
      <c r="K17" s="17">
        <f t="shared" si="3"/>
        <v>2.4999999999977263E-3</v>
      </c>
      <c r="L17" s="21">
        <f t="shared" si="4"/>
        <v>91.954005934718097</v>
      </c>
      <c r="M17" s="23">
        <f>G18-F18</f>
        <v>-63.997500000000059</v>
      </c>
      <c r="N17" s="33"/>
      <c r="O17" s="30"/>
    </row>
    <row r="18" spans="1:15" ht="18.75" x14ac:dyDescent="0.3">
      <c r="A18" s="3" t="s">
        <v>36</v>
      </c>
      <c r="B18" s="26" t="s">
        <v>6</v>
      </c>
      <c r="C18" s="26" t="s">
        <v>41</v>
      </c>
      <c r="D18" s="29">
        <v>326.22000000000003</v>
      </c>
      <c r="E18" s="13">
        <v>262.22000000000003</v>
      </c>
      <c r="F18" s="29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100.00095339791014</v>
      </c>
      <c r="K18" s="17">
        <f t="shared" si="3"/>
        <v>2.4999999999408828E-3</v>
      </c>
      <c r="L18" s="21">
        <f t="shared" si="4"/>
        <v>80.382104101526565</v>
      </c>
      <c r="M18" s="23">
        <f t="shared" ref="M18:M27" si="6">G18-F18</f>
        <v>-63.997500000000059</v>
      </c>
      <c r="N18" s="33"/>
      <c r="O18" s="30"/>
    </row>
    <row r="19" spans="1:15" ht="37.5" x14ac:dyDescent="0.3">
      <c r="A19" s="3" t="s">
        <v>37</v>
      </c>
      <c r="B19" s="26" t="s">
        <v>6</v>
      </c>
      <c r="C19" s="26" t="s">
        <v>52</v>
      </c>
      <c r="D19" s="29">
        <v>517.10500000000002</v>
      </c>
      <c r="E19" s="13">
        <v>456.18</v>
      </c>
      <c r="F19" s="29">
        <v>517.10500000000002</v>
      </c>
      <c r="G19" s="13">
        <v>456.11750000000001</v>
      </c>
      <c r="H19" s="11">
        <f t="shared" si="0"/>
        <v>100</v>
      </c>
      <c r="I19" s="6">
        <f t="shared" si="1"/>
        <v>0</v>
      </c>
      <c r="J19" s="14">
        <f t="shared" si="2"/>
        <v>99.986299267832862</v>
      </c>
      <c r="K19" s="17">
        <f t="shared" si="3"/>
        <v>-6.25E-2</v>
      </c>
      <c r="L19" s="21">
        <f t="shared" si="4"/>
        <v>88.205973641716866</v>
      </c>
      <c r="M19" s="23">
        <f t="shared" si="6"/>
        <v>-60.987500000000011</v>
      </c>
      <c r="N19" s="33"/>
      <c r="O19" s="30"/>
    </row>
    <row r="20" spans="1:15" ht="38.25" customHeight="1" x14ac:dyDescent="0.3">
      <c r="A20" s="3" t="s">
        <v>38</v>
      </c>
      <c r="B20" s="26" t="s">
        <v>6</v>
      </c>
      <c r="C20" s="26" t="s">
        <v>52</v>
      </c>
      <c r="D20" s="29">
        <v>522</v>
      </c>
      <c r="E20" s="13">
        <v>586.9</v>
      </c>
      <c r="F20" s="29">
        <v>522</v>
      </c>
      <c r="G20" s="13">
        <v>586.9</v>
      </c>
      <c r="H20" s="11">
        <f t="shared" si="0"/>
        <v>100</v>
      </c>
      <c r="I20" s="6">
        <f t="shared" si="1"/>
        <v>0</v>
      </c>
      <c r="J20" s="14">
        <f t="shared" si="2"/>
        <v>100</v>
      </c>
      <c r="K20" s="17">
        <f t="shared" si="3"/>
        <v>0</v>
      </c>
      <c r="L20" s="21">
        <f t="shared" si="4"/>
        <v>112.43295019157087</v>
      </c>
      <c r="M20" s="23">
        <f t="shared" si="6"/>
        <v>64.899999999999977</v>
      </c>
      <c r="N20" s="33"/>
      <c r="O20" s="30"/>
    </row>
    <row r="21" spans="1:15" ht="37.5" x14ac:dyDescent="0.3">
      <c r="A21" s="3" t="s">
        <v>16</v>
      </c>
      <c r="B21" s="26" t="s">
        <v>8</v>
      </c>
      <c r="C21" s="26" t="s">
        <v>52</v>
      </c>
      <c r="D21" s="29">
        <v>121</v>
      </c>
      <c r="E21" s="13">
        <v>112.38</v>
      </c>
      <c r="F21" s="29">
        <v>121</v>
      </c>
      <c r="G21" s="13">
        <v>112.375</v>
      </c>
      <c r="H21" s="11">
        <f t="shared" si="0"/>
        <v>100</v>
      </c>
      <c r="I21" s="6">
        <f t="shared" si="1"/>
        <v>0</v>
      </c>
      <c r="J21" s="14">
        <f t="shared" si="2"/>
        <v>99.995550809752629</v>
      </c>
      <c r="K21" s="17">
        <f t="shared" si="3"/>
        <v>-4.9999999999954525E-3</v>
      </c>
      <c r="L21" s="21">
        <f t="shared" si="4"/>
        <v>92.871900826446279</v>
      </c>
      <c r="M21" s="23">
        <f t="shared" si="6"/>
        <v>-8.625</v>
      </c>
      <c r="N21" s="33"/>
      <c r="O21" s="30"/>
    </row>
    <row r="22" spans="1:15" ht="18.75" x14ac:dyDescent="0.3">
      <c r="A22" s="3" t="s">
        <v>39</v>
      </c>
      <c r="B22" s="26" t="s">
        <v>6</v>
      </c>
      <c r="C22" s="26"/>
      <c r="D22" s="29">
        <v>888</v>
      </c>
      <c r="E22" s="13">
        <v>549</v>
      </c>
      <c r="F22" s="29">
        <v>888</v>
      </c>
      <c r="G22" s="13">
        <v>564</v>
      </c>
      <c r="H22" s="11">
        <f t="shared" si="0"/>
        <v>100</v>
      </c>
      <c r="I22" s="6">
        <f t="shared" si="1"/>
        <v>0</v>
      </c>
      <c r="J22" s="14">
        <f t="shared" si="2"/>
        <v>102.73224043715847</v>
      </c>
      <c r="K22" s="17">
        <f t="shared" si="3"/>
        <v>15</v>
      </c>
      <c r="L22" s="21">
        <f t="shared" si="4"/>
        <v>63.513513513513509</v>
      </c>
      <c r="M22" s="23">
        <f t="shared" si="6"/>
        <v>-324</v>
      </c>
      <c r="N22" s="33"/>
      <c r="O22" s="30"/>
    </row>
    <row r="23" spans="1:15" ht="18.75" x14ac:dyDescent="0.3">
      <c r="A23" s="3" t="s">
        <v>17</v>
      </c>
      <c r="B23" s="26" t="s">
        <v>9</v>
      </c>
      <c r="C23" s="26"/>
      <c r="D23" s="29">
        <v>182.5</v>
      </c>
      <c r="E23" s="13">
        <v>147.75</v>
      </c>
      <c r="F23" s="29">
        <v>182.5</v>
      </c>
      <c r="G23" s="13">
        <v>155.25</v>
      </c>
      <c r="H23" s="11">
        <f t="shared" si="0"/>
        <v>100</v>
      </c>
      <c r="I23" s="6">
        <f t="shared" si="1"/>
        <v>0</v>
      </c>
      <c r="J23" s="27">
        <f t="shared" si="2"/>
        <v>105.07614213197969</v>
      </c>
      <c r="K23" s="28">
        <f t="shared" si="3"/>
        <v>7.5</v>
      </c>
      <c r="L23" s="21">
        <f t="shared" si="4"/>
        <v>85.06849315068493</v>
      </c>
      <c r="M23" s="23">
        <f t="shared" si="6"/>
        <v>-27.25</v>
      </c>
      <c r="N23" s="19"/>
      <c r="O23" s="2"/>
    </row>
    <row r="24" spans="1:15" ht="18.75" x14ac:dyDescent="0.3">
      <c r="A24" s="3" t="s">
        <v>18</v>
      </c>
      <c r="B24" s="26" t="s">
        <v>6</v>
      </c>
      <c r="C24" s="26" t="s">
        <v>53</v>
      </c>
      <c r="D24" s="29">
        <v>115.5</v>
      </c>
      <c r="E24" s="13">
        <v>96.6</v>
      </c>
      <c r="F24" s="29">
        <v>115.5</v>
      </c>
      <c r="G24" s="13">
        <v>96.51</v>
      </c>
      <c r="H24" s="11">
        <f t="shared" si="0"/>
        <v>100</v>
      </c>
      <c r="I24" s="6">
        <f t="shared" si="1"/>
        <v>0</v>
      </c>
      <c r="J24" s="14">
        <f t="shared" si="2"/>
        <v>99.906832298136663</v>
      </c>
      <c r="K24" s="17">
        <f t="shared" si="3"/>
        <v>-8.99999999999892E-2</v>
      </c>
      <c r="L24" s="21">
        <f t="shared" si="4"/>
        <v>83.558441558441558</v>
      </c>
      <c r="M24" s="23">
        <f t="shared" si="6"/>
        <v>-18.989999999999995</v>
      </c>
      <c r="N24" s="19"/>
      <c r="O24" s="2"/>
    </row>
    <row r="25" spans="1:15" ht="56.25" x14ac:dyDescent="0.3">
      <c r="A25" s="3" t="s">
        <v>19</v>
      </c>
      <c r="B25" s="26" t="s">
        <v>6</v>
      </c>
      <c r="C25" s="26" t="s">
        <v>54</v>
      </c>
      <c r="D25" s="29">
        <v>253.5</v>
      </c>
      <c r="E25" s="13">
        <v>251.85</v>
      </c>
      <c r="F25" s="29">
        <v>253.5</v>
      </c>
      <c r="G25" s="13">
        <v>267.625</v>
      </c>
      <c r="H25" s="11">
        <f t="shared" si="0"/>
        <v>100</v>
      </c>
      <c r="I25" s="6">
        <f t="shared" si="1"/>
        <v>0</v>
      </c>
      <c r="J25" s="27">
        <f t="shared" si="2"/>
        <v>106.2636489974191</v>
      </c>
      <c r="K25" s="28">
        <f t="shared" si="3"/>
        <v>15.775000000000006</v>
      </c>
      <c r="L25" s="21">
        <f t="shared" si="4"/>
        <v>105.57199211045365</v>
      </c>
      <c r="M25" s="23">
        <f t="shared" si="6"/>
        <v>14.125</v>
      </c>
      <c r="N25" s="19"/>
      <c r="O25" s="2"/>
    </row>
    <row r="26" spans="1:15" ht="56.25" x14ac:dyDescent="0.3">
      <c r="A26" s="3" t="s">
        <v>40</v>
      </c>
      <c r="B26" s="26" t="s">
        <v>6</v>
      </c>
      <c r="C26" s="26" t="s">
        <v>55</v>
      </c>
      <c r="D26" s="29">
        <v>395.5</v>
      </c>
      <c r="E26" s="13">
        <v>298.73</v>
      </c>
      <c r="F26" s="29">
        <v>395.5</v>
      </c>
      <c r="G26" s="13">
        <v>274.375</v>
      </c>
      <c r="H26" s="11">
        <f t="shared" si="0"/>
        <v>100</v>
      </c>
      <c r="I26" s="6">
        <f t="shared" si="1"/>
        <v>0</v>
      </c>
      <c r="J26" s="14">
        <f t="shared" si="2"/>
        <v>91.847152947477653</v>
      </c>
      <c r="K26" s="17">
        <f t="shared" si="3"/>
        <v>-24.355000000000018</v>
      </c>
      <c r="L26" s="21">
        <f t="shared" si="4"/>
        <v>69.374209860935522</v>
      </c>
      <c r="M26" s="23">
        <f t="shared" si="6"/>
        <v>-121.125</v>
      </c>
      <c r="N26" s="19"/>
      <c r="O26" s="2"/>
    </row>
    <row r="27" spans="1:15" ht="18.75" x14ac:dyDescent="0.3">
      <c r="A27" s="3" t="s">
        <v>20</v>
      </c>
      <c r="B27" s="26" t="s">
        <v>6</v>
      </c>
      <c r="C27" s="26" t="s">
        <v>56</v>
      </c>
      <c r="D27" s="29">
        <v>575</v>
      </c>
      <c r="E27" s="13">
        <v>544.25</v>
      </c>
      <c r="F27" s="29">
        <v>575</v>
      </c>
      <c r="G27" s="13">
        <v>544.25</v>
      </c>
      <c r="H27" s="11">
        <f t="shared" si="0"/>
        <v>100</v>
      </c>
      <c r="I27" s="6">
        <f t="shared" si="1"/>
        <v>0</v>
      </c>
      <c r="J27" s="14">
        <f t="shared" si="2"/>
        <v>100</v>
      </c>
      <c r="K27" s="17">
        <f t="shared" si="3"/>
        <v>0</v>
      </c>
      <c r="L27" s="21">
        <f t="shared" si="4"/>
        <v>94.652173913043484</v>
      </c>
      <c r="M27" s="23">
        <f t="shared" si="6"/>
        <v>-30.75</v>
      </c>
      <c r="N27" s="19"/>
      <c r="O27" s="2"/>
    </row>
    <row r="28" spans="1:15" ht="18.75" x14ac:dyDescent="0.3">
      <c r="A28" s="3" t="s">
        <v>21</v>
      </c>
      <c r="B28" s="26" t="s">
        <v>6</v>
      </c>
      <c r="C28" s="26"/>
      <c r="D28" s="29">
        <v>39.5</v>
      </c>
      <c r="E28" s="13">
        <v>45.35</v>
      </c>
      <c r="F28" s="29">
        <v>36</v>
      </c>
      <c r="G28" s="13">
        <v>45.344999999999999</v>
      </c>
      <c r="H28" s="11">
        <f t="shared" si="0"/>
        <v>91.139240506329116</v>
      </c>
      <c r="I28" s="6">
        <f t="shared" si="1"/>
        <v>-3.5</v>
      </c>
      <c r="J28" s="14">
        <f t="shared" si="2"/>
        <v>99.988974641675853</v>
      </c>
      <c r="K28" s="17">
        <f t="shared" si="3"/>
        <v>-5.000000000002558E-3</v>
      </c>
      <c r="L28" s="21">
        <f t="shared" si="4"/>
        <v>125.95833333333333</v>
      </c>
      <c r="M28" s="23">
        <f>G29-F29</f>
        <v>-729.98</v>
      </c>
      <c r="N28" s="19"/>
      <c r="O28" s="2"/>
    </row>
    <row r="29" spans="1:15" ht="18.75" x14ac:dyDescent="0.3">
      <c r="A29" s="3" t="s">
        <v>22</v>
      </c>
      <c r="B29" s="26" t="s">
        <v>6</v>
      </c>
      <c r="C29" s="26" t="s">
        <v>57</v>
      </c>
      <c r="D29" s="29">
        <v>3019.23</v>
      </c>
      <c r="E29" s="13">
        <v>2289.25</v>
      </c>
      <c r="F29" s="29">
        <v>3019.23</v>
      </c>
      <c r="G29" s="13">
        <v>2289.25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1">
        <f t="shared" si="4"/>
        <v>75.82231231141715</v>
      </c>
      <c r="M29" s="23">
        <f>G29-F29</f>
        <v>-729.98</v>
      </c>
      <c r="N29" s="19"/>
      <c r="O29" s="2"/>
    </row>
    <row r="30" spans="1:15" ht="18.75" x14ac:dyDescent="0.3">
      <c r="A30" s="3" t="s">
        <v>23</v>
      </c>
      <c r="B30" s="26" t="s">
        <v>6</v>
      </c>
      <c r="C30" s="26" t="s">
        <v>58</v>
      </c>
      <c r="D30" s="29">
        <v>62.75</v>
      </c>
      <c r="E30" s="13">
        <v>56.53</v>
      </c>
      <c r="F30" s="29">
        <v>61</v>
      </c>
      <c r="G30" s="13">
        <v>56.524999999999999</v>
      </c>
      <c r="H30" s="11">
        <f t="shared" si="0"/>
        <v>97.211155378486055</v>
      </c>
      <c r="I30" s="6">
        <f t="shared" si="1"/>
        <v>-1.75</v>
      </c>
      <c r="J30" s="14">
        <f t="shared" si="2"/>
        <v>99.991155138864315</v>
      </c>
      <c r="K30" s="17">
        <f t="shared" si="3"/>
        <v>-5.000000000002558E-3</v>
      </c>
      <c r="L30" s="21">
        <f t="shared" si="4"/>
        <v>92.663934426229517</v>
      </c>
      <c r="M30" s="23">
        <f>G31-F31</f>
        <v>-11.400000000000006</v>
      </c>
      <c r="N30" s="19"/>
      <c r="O30" s="2"/>
    </row>
    <row r="31" spans="1:15" ht="37.5" x14ac:dyDescent="0.3">
      <c r="A31" s="3" t="s">
        <v>24</v>
      </c>
      <c r="B31" s="26" t="s">
        <v>6</v>
      </c>
      <c r="C31" s="26"/>
      <c r="D31" s="29">
        <v>91</v>
      </c>
      <c r="E31" s="13">
        <v>79.599999999999994</v>
      </c>
      <c r="F31" s="29">
        <v>91</v>
      </c>
      <c r="G31" s="13">
        <v>79.599999999999994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1">
        <f t="shared" si="4"/>
        <v>87.47252747252746</v>
      </c>
      <c r="M31" s="23">
        <f t="shared" ref="M31:M46" si="7">G31-F31</f>
        <v>-11.400000000000006</v>
      </c>
      <c r="N31" s="33">
        <f>SUM(L31:L32)/2</f>
        <v>88.087037767224956</v>
      </c>
      <c r="O31" s="30">
        <f>SUM(M31:M32)/2</f>
        <v>-10.407500000000006</v>
      </c>
    </row>
    <row r="32" spans="1:15" ht="37.5" x14ac:dyDescent="0.3">
      <c r="A32" s="3" t="s">
        <v>0</v>
      </c>
      <c r="B32" s="26" t="s">
        <v>6</v>
      </c>
      <c r="C32" s="26"/>
      <c r="D32" s="29">
        <v>83.33</v>
      </c>
      <c r="E32" s="13">
        <v>73.92</v>
      </c>
      <c r="F32" s="29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99.993235930735906</v>
      </c>
      <c r="K32" s="17">
        <f t="shared" si="3"/>
        <v>-5.0000000000096634E-3</v>
      </c>
      <c r="L32" s="23">
        <f t="shared" si="4"/>
        <v>88.701548061922466</v>
      </c>
      <c r="M32" s="23">
        <f t="shared" si="7"/>
        <v>-9.4150000000000063</v>
      </c>
      <c r="N32" s="33"/>
      <c r="O32" s="30"/>
    </row>
    <row r="33" spans="1:15" ht="18.75" x14ac:dyDescent="0.3">
      <c r="A33" s="3" t="s">
        <v>25</v>
      </c>
      <c r="B33" s="26" t="s">
        <v>6</v>
      </c>
      <c r="C33" s="26" t="s">
        <v>53</v>
      </c>
      <c r="D33" s="29">
        <v>130.5</v>
      </c>
      <c r="E33" s="13">
        <v>99.78</v>
      </c>
      <c r="F33" s="29">
        <v>123.5</v>
      </c>
      <c r="G33" s="13">
        <v>99.775000000000006</v>
      </c>
      <c r="H33" s="11">
        <f t="shared" si="0"/>
        <v>94.636015325670499</v>
      </c>
      <c r="I33" s="6">
        <f t="shared" si="1"/>
        <v>-7</v>
      </c>
      <c r="J33" s="14">
        <f t="shared" si="2"/>
        <v>99.994988975746651</v>
      </c>
      <c r="K33" s="17">
        <f t="shared" si="3"/>
        <v>-4.9999999999954525E-3</v>
      </c>
      <c r="L33" s="21">
        <f t="shared" si="4"/>
        <v>80.789473684210535</v>
      </c>
      <c r="M33" s="23">
        <f t="shared" si="7"/>
        <v>-23.724999999999994</v>
      </c>
      <c r="N33" s="33">
        <f>SUM(L33:L38)/6</f>
        <v>86.005749962991331</v>
      </c>
      <c r="O33" s="30">
        <f>SUM(M33:M38)/6</f>
        <v>-18.518750000000001</v>
      </c>
    </row>
    <row r="34" spans="1:15" ht="18.75" x14ac:dyDescent="0.3">
      <c r="A34" s="3" t="s">
        <v>63</v>
      </c>
      <c r="B34" s="26" t="s">
        <v>6</v>
      </c>
      <c r="C34" s="26"/>
      <c r="D34" s="29">
        <v>72.5</v>
      </c>
      <c r="E34" s="13">
        <v>64.94</v>
      </c>
      <c r="F34" s="29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95.953957499230057</v>
      </c>
      <c r="K34" s="17">
        <f t="shared" si="3"/>
        <v>-2.6274999999999977</v>
      </c>
      <c r="L34" s="21">
        <f t="shared" si="4"/>
        <v>85.948275862068968</v>
      </c>
      <c r="M34" s="23">
        <f t="shared" si="7"/>
        <v>-10.1875</v>
      </c>
      <c r="N34" s="33"/>
      <c r="O34" s="30"/>
    </row>
    <row r="35" spans="1:15" ht="18.75" x14ac:dyDescent="0.3">
      <c r="A35" s="3" t="s">
        <v>26</v>
      </c>
      <c r="B35" s="26" t="s">
        <v>6</v>
      </c>
      <c r="C35" s="26" t="s">
        <v>59</v>
      </c>
      <c r="D35" s="29">
        <v>73.5</v>
      </c>
      <c r="E35" s="13">
        <v>63.9</v>
      </c>
      <c r="F35" s="29">
        <v>73.5</v>
      </c>
      <c r="G35" s="13">
        <v>63.900000000000006</v>
      </c>
      <c r="H35" s="11">
        <f t="shared" si="0"/>
        <v>100</v>
      </c>
      <c r="I35" s="6">
        <f t="shared" si="1"/>
        <v>0</v>
      </c>
      <c r="J35" s="14">
        <f t="shared" si="2"/>
        <v>100.00000000000003</v>
      </c>
      <c r="K35" s="17">
        <f t="shared" si="3"/>
        <v>0</v>
      </c>
      <c r="L35" s="21">
        <f t="shared" si="4"/>
        <v>86.938775510204096</v>
      </c>
      <c r="M35" s="23">
        <f t="shared" si="7"/>
        <v>-9.5999999999999943</v>
      </c>
      <c r="N35" s="33"/>
      <c r="O35" s="30"/>
    </row>
    <row r="36" spans="1:15" ht="18.75" x14ac:dyDescent="0.3">
      <c r="A36" s="3" t="s">
        <v>42</v>
      </c>
      <c r="B36" s="26" t="s">
        <v>6</v>
      </c>
      <c r="C36" s="26" t="s">
        <v>53</v>
      </c>
      <c r="D36" s="29">
        <v>74.5</v>
      </c>
      <c r="E36" s="13">
        <v>69.33</v>
      </c>
      <c r="F36" s="29">
        <v>74.5</v>
      </c>
      <c r="G36" s="13">
        <v>69.325000000000003</v>
      </c>
      <c r="H36" s="11">
        <f t="shared" si="0"/>
        <v>100</v>
      </c>
      <c r="I36" s="6">
        <f t="shared" si="1"/>
        <v>0</v>
      </c>
      <c r="J36" s="14">
        <f t="shared" si="2"/>
        <v>99.992788114813209</v>
      </c>
      <c r="K36" s="17">
        <f t="shared" si="3"/>
        <v>-4.9999999999954525E-3</v>
      </c>
      <c r="L36" s="21">
        <f t="shared" si="4"/>
        <v>93.053691275167793</v>
      </c>
      <c r="M36" s="23">
        <f t="shared" si="7"/>
        <v>-5.1749999999999972</v>
      </c>
      <c r="N36" s="33"/>
      <c r="O36" s="30"/>
    </row>
    <row r="37" spans="1:15" ht="18.75" x14ac:dyDescent="0.3">
      <c r="A37" s="3" t="s">
        <v>43</v>
      </c>
      <c r="B37" s="26" t="s">
        <v>6</v>
      </c>
      <c r="C37" s="26" t="s">
        <v>45</v>
      </c>
      <c r="D37" s="29">
        <v>159</v>
      </c>
      <c r="E37" s="13">
        <v>81.93</v>
      </c>
      <c r="F37" s="29">
        <v>159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99.99389722934211</v>
      </c>
      <c r="K37" s="17">
        <f t="shared" si="3"/>
        <v>-5.0000000000096634E-3</v>
      </c>
      <c r="L37" s="21">
        <f t="shared" si="4"/>
        <v>51.525157232704402</v>
      </c>
      <c r="M37" s="23">
        <f t="shared" si="7"/>
        <v>-77.075000000000003</v>
      </c>
      <c r="N37" s="33"/>
      <c r="O37" s="30"/>
    </row>
    <row r="38" spans="1:15" ht="18.75" x14ac:dyDescent="0.3">
      <c r="A38" s="3" t="s">
        <v>44</v>
      </c>
      <c r="B38" s="26" t="s">
        <v>6</v>
      </c>
      <c r="C38" s="26" t="s">
        <v>41</v>
      </c>
      <c r="D38" s="29">
        <v>82.4</v>
      </c>
      <c r="E38" s="13">
        <v>97.05</v>
      </c>
      <c r="F38" s="29">
        <v>82.4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1">
        <f t="shared" si="4"/>
        <v>117.77912621359221</v>
      </c>
      <c r="M38" s="23">
        <f t="shared" si="7"/>
        <v>14.649999999999991</v>
      </c>
      <c r="N38" s="33"/>
      <c r="O38" s="30"/>
    </row>
    <row r="39" spans="1:15" ht="18.75" x14ac:dyDescent="0.3">
      <c r="A39" s="3" t="s">
        <v>27</v>
      </c>
      <c r="B39" s="26" t="s">
        <v>6</v>
      </c>
      <c r="C39" s="26"/>
      <c r="D39" s="29">
        <v>92</v>
      </c>
      <c r="E39" s="13">
        <v>72.63</v>
      </c>
      <c r="F39" s="29">
        <v>103</v>
      </c>
      <c r="G39" s="13">
        <v>72.625</v>
      </c>
      <c r="H39" s="11">
        <f t="shared" si="0"/>
        <v>111.95652173913044</v>
      </c>
      <c r="I39" s="6">
        <f t="shared" si="1"/>
        <v>11</v>
      </c>
      <c r="J39" s="14">
        <f t="shared" si="2"/>
        <v>99.993115792372294</v>
      </c>
      <c r="K39" s="17">
        <f t="shared" si="3"/>
        <v>-4.9999999999954525E-3</v>
      </c>
      <c r="L39" s="21">
        <f t="shared" si="4"/>
        <v>70.509708737864074</v>
      </c>
      <c r="M39" s="23">
        <f t="shared" si="7"/>
        <v>-30.375</v>
      </c>
      <c r="N39" s="33">
        <f>SUM(L39:L45)/6</f>
        <v>87.388047483305385</v>
      </c>
      <c r="O39" s="30">
        <f>SUM(M39:M45)/6</f>
        <v>-51.445833333333333</v>
      </c>
    </row>
    <row r="40" spans="1:15" ht="18.75" x14ac:dyDescent="0.3">
      <c r="A40" s="3" t="s">
        <v>28</v>
      </c>
      <c r="B40" s="26" t="s">
        <v>6</v>
      </c>
      <c r="C40" s="26"/>
      <c r="D40" s="29">
        <v>63.5</v>
      </c>
      <c r="E40" s="13">
        <v>50.25</v>
      </c>
      <c r="F40" s="29">
        <v>63.5</v>
      </c>
      <c r="G40" s="13">
        <v>50.5</v>
      </c>
      <c r="H40" s="11">
        <f t="shared" si="0"/>
        <v>100</v>
      </c>
      <c r="I40" s="6">
        <f t="shared" si="1"/>
        <v>0</v>
      </c>
      <c r="J40" s="14">
        <f t="shared" si="2"/>
        <v>100.49751243781095</v>
      </c>
      <c r="K40" s="17">
        <f t="shared" si="3"/>
        <v>0.25</v>
      </c>
      <c r="L40" s="21">
        <f t="shared" si="4"/>
        <v>79.527559055118118</v>
      </c>
      <c r="M40" s="23">
        <f t="shared" si="7"/>
        <v>-13</v>
      </c>
      <c r="N40" s="33"/>
      <c r="O40" s="30"/>
    </row>
    <row r="41" spans="1:15" ht="18.75" x14ac:dyDescent="0.3">
      <c r="A41" s="3" t="s">
        <v>29</v>
      </c>
      <c r="B41" s="26" t="s">
        <v>6</v>
      </c>
      <c r="C41" s="26"/>
      <c r="D41" s="29">
        <v>107.5</v>
      </c>
      <c r="E41" s="13">
        <v>78.13</v>
      </c>
      <c r="F41" s="29">
        <v>96.5</v>
      </c>
      <c r="G41" s="13">
        <v>79</v>
      </c>
      <c r="H41" s="11">
        <f t="shared" si="0"/>
        <v>89.767441860465112</v>
      </c>
      <c r="I41" s="6">
        <f t="shared" si="1"/>
        <v>-11</v>
      </c>
      <c r="J41" s="14">
        <f t="shared" si="2"/>
        <v>101.11352873416102</v>
      </c>
      <c r="K41" s="17">
        <f t="shared" si="3"/>
        <v>0.87000000000000455</v>
      </c>
      <c r="L41" s="21">
        <f t="shared" si="4"/>
        <v>81.865284974093271</v>
      </c>
      <c r="M41" s="23">
        <f t="shared" si="7"/>
        <v>-17.5</v>
      </c>
      <c r="N41" s="33"/>
      <c r="O41" s="30"/>
    </row>
    <row r="42" spans="1:15" ht="18.75" x14ac:dyDescent="0.3">
      <c r="A42" s="3" t="s">
        <v>30</v>
      </c>
      <c r="B42" s="26" t="s">
        <v>6</v>
      </c>
      <c r="C42" s="26"/>
      <c r="D42" s="29">
        <v>133</v>
      </c>
      <c r="E42" s="13">
        <v>99.88</v>
      </c>
      <c r="F42" s="29">
        <v>125.5</v>
      </c>
      <c r="G42" s="13">
        <v>101.075</v>
      </c>
      <c r="H42" s="11">
        <f t="shared" si="0"/>
        <v>94.360902255639104</v>
      </c>
      <c r="I42" s="6">
        <f t="shared" si="1"/>
        <v>-7.5</v>
      </c>
      <c r="J42" s="14">
        <f t="shared" si="2"/>
        <v>101.19643572286745</v>
      </c>
      <c r="K42" s="17">
        <f t="shared" si="3"/>
        <v>1.1950000000000074</v>
      </c>
      <c r="L42" s="21">
        <f t="shared" si="4"/>
        <v>80.537848605577693</v>
      </c>
      <c r="M42" s="23">
        <f t="shared" si="7"/>
        <v>-24.424999999999997</v>
      </c>
      <c r="N42" s="33"/>
      <c r="O42" s="30"/>
    </row>
    <row r="43" spans="1:15" ht="18.75" x14ac:dyDescent="0.3">
      <c r="A43" s="3" t="s">
        <v>64</v>
      </c>
      <c r="B43" s="26" t="s">
        <v>6</v>
      </c>
      <c r="C43" s="26"/>
      <c r="D43" s="29">
        <v>93.5</v>
      </c>
      <c r="E43" s="13">
        <v>84.45</v>
      </c>
      <c r="F43" s="29">
        <v>109.5</v>
      </c>
      <c r="G43" s="13">
        <v>81.75</v>
      </c>
      <c r="H43" s="11">
        <f t="shared" si="0"/>
        <v>117.11229946524064</v>
      </c>
      <c r="I43" s="6">
        <f t="shared" si="1"/>
        <v>16</v>
      </c>
      <c r="J43" s="14">
        <f>G43/E43*100</f>
        <v>96.802841918294845</v>
      </c>
      <c r="K43" s="17">
        <f t="shared" si="3"/>
        <v>-2.7000000000000028</v>
      </c>
      <c r="L43" s="21">
        <f t="shared" si="4"/>
        <v>74.657534246575338</v>
      </c>
      <c r="M43" s="23">
        <f t="shared" si="7"/>
        <v>-27.75</v>
      </c>
      <c r="N43" s="33"/>
      <c r="O43" s="30"/>
    </row>
    <row r="44" spans="1:15" ht="37.5" x14ac:dyDescent="0.3">
      <c r="A44" s="3" t="s">
        <v>31</v>
      </c>
      <c r="B44" s="26" t="s">
        <v>6</v>
      </c>
      <c r="C44" s="26" t="s">
        <v>52</v>
      </c>
      <c r="D44" s="29">
        <v>237</v>
      </c>
      <c r="E44" s="13">
        <v>164</v>
      </c>
      <c r="F44" s="29">
        <v>276.5</v>
      </c>
      <c r="G44" s="13">
        <v>169.625</v>
      </c>
      <c r="H44" s="11">
        <f t="shared" ref="H44" si="8">F44/D44*100</f>
        <v>116.66666666666667</v>
      </c>
      <c r="I44" s="6">
        <f t="shared" ref="I44" si="9">F44-D44</f>
        <v>39.5</v>
      </c>
      <c r="J44" s="15">
        <f t="shared" si="2"/>
        <v>103.42987804878048</v>
      </c>
      <c r="K44" s="17">
        <f t="shared" si="3"/>
        <v>5.625</v>
      </c>
      <c r="L44" s="21">
        <f t="shared" si="4"/>
        <v>61.347197106690778</v>
      </c>
      <c r="M44" s="23">
        <f t="shared" si="7"/>
        <v>-106.875</v>
      </c>
      <c r="N44" s="33"/>
      <c r="O44" s="30"/>
    </row>
    <row r="45" spans="1:15" ht="37.5" x14ac:dyDescent="0.3">
      <c r="A45" s="3" t="s">
        <v>46</v>
      </c>
      <c r="B45" s="26" t="s">
        <v>6</v>
      </c>
      <c r="C45" s="26" t="s">
        <v>52</v>
      </c>
      <c r="D45" s="29">
        <v>293</v>
      </c>
      <c r="E45" s="13">
        <v>298</v>
      </c>
      <c r="F45" s="29">
        <v>368</v>
      </c>
      <c r="G45" s="13">
        <v>279.25</v>
      </c>
      <c r="H45" s="54">
        <f t="shared" si="0"/>
        <v>125.59726962457339</v>
      </c>
      <c r="I45" s="27">
        <f t="shared" si="1"/>
        <v>75</v>
      </c>
      <c r="J45" s="14">
        <f t="shared" si="2"/>
        <v>93.708053691275168</v>
      </c>
      <c r="K45" s="17">
        <f t="shared" si="3"/>
        <v>-18.75</v>
      </c>
      <c r="L45" s="21">
        <f t="shared" si="4"/>
        <v>75.883152173913047</v>
      </c>
      <c r="M45" s="23">
        <f t="shared" si="7"/>
        <v>-88.75</v>
      </c>
      <c r="N45" s="33"/>
      <c r="O45" s="30"/>
    </row>
    <row r="46" spans="1:15" ht="18.75" x14ac:dyDescent="0.3">
      <c r="A46" s="3" t="s">
        <v>32</v>
      </c>
      <c r="B46" s="26" t="s">
        <v>6</v>
      </c>
      <c r="C46" s="26" t="s">
        <v>60</v>
      </c>
      <c r="D46" s="29">
        <v>273</v>
      </c>
      <c r="E46" s="13">
        <v>204.5</v>
      </c>
      <c r="F46" s="29">
        <v>259.5</v>
      </c>
      <c r="G46" s="13">
        <v>211.375</v>
      </c>
      <c r="H46" s="11">
        <f t="shared" si="0"/>
        <v>95.054945054945051</v>
      </c>
      <c r="I46" s="6">
        <f t="shared" si="1"/>
        <v>-13.5</v>
      </c>
      <c r="J46" s="14">
        <f t="shared" si="2"/>
        <v>103.36185819070904</v>
      </c>
      <c r="K46" s="17">
        <f t="shared" si="3"/>
        <v>6.875</v>
      </c>
      <c r="L46" s="21">
        <f t="shared" si="4"/>
        <v>81.454720616570327</v>
      </c>
      <c r="M46" s="23">
        <f t="shared" si="7"/>
        <v>-48.125</v>
      </c>
      <c r="N46" s="19"/>
      <c r="O46" s="2"/>
    </row>
    <row r="47" spans="1:15" ht="45.75" customHeight="1" x14ac:dyDescent="0.3">
      <c r="A47" s="31" t="s">
        <v>61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20">
        <f>SUM(L6:L46)/39</f>
        <v>86.569924712514592</v>
      </c>
      <c r="M47" s="20">
        <f>SUM(M6:M46)/40</f>
        <v>-92.705562499999999</v>
      </c>
    </row>
    <row r="48" spans="1:15" ht="18.75" x14ac:dyDescent="0.3"/>
    <row r="49" spans="1:3" ht="18.75" x14ac:dyDescent="0.3">
      <c r="A49" s="32" t="s">
        <v>66</v>
      </c>
      <c r="B49" s="32"/>
      <c r="C49" s="32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2024-10-16T04:50:16Z</dcterms:modified>
</cp:coreProperties>
</file>