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R26" i="10" l="1"/>
  <c r="R27" i="10"/>
  <c r="R28" i="10"/>
  <c r="R29" i="10"/>
  <c r="R30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6" i="10"/>
  <c r="R9" i="10"/>
  <c r="R10" i="10"/>
  <c r="R11" i="10"/>
  <c r="R16" i="10"/>
  <c r="R17" i="10"/>
  <c r="R19" i="10"/>
  <c r="R20" i="10"/>
  <c r="R21" i="10"/>
  <c r="R22" i="10"/>
  <c r="R23" i="10"/>
  <c r="R24" i="10"/>
  <c r="R25" i="10"/>
  <c r="R8" i="10"/>
  <c r="H42" i="10" l="1"/>
  <c r="H43" i="10"/>
  <c r="H44" i="10"/>
  <c r="H33" i="10"/>
  <c r="H34" i="10"/>
  <c r="H35" i="10"/>
  <c r="H36" i="10"/>
  <c r="H37" i="10"/>
  <c r="H38" i="10"/>
  <c r="H39" i="10"/>
  <c r="H40" i="10"/>
  <c r="H41" i="10"/>
  <c r="H25" i="10"/>
  <c r="H26" i="10"/>
  <c r="H27" i="10"/>
  <c r="H28" i="10"/>
  <c r="H29" i="10"/>
  <c r="H3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O45" i="10" l="1"/>
  <c r="O42" i="10"/>
  <c r="O43" i="10"/>
  <c r="O44" i="10"/>
  <c r="O37" i="10"/>
  <c r="O38" i="10"/>
  <c r="O39" i="10"/>
  <c r="O40" i="10"/>
  <c r="O41" i="10"/>
  <c r="O35" i="10"/>
  <c r="O34" i="10"/>
  <c r="O32" i="10"/>
  <c r="O29" i="10"/>
  <c r="O30" i="10"/>
  <c r="O31" i="10"/>
  <c r="O22" i="10"/>
  <c r="O23" i="10"/>
  <c r="O24" i="10"/>
  <c r="O25" i="10"/>
  <c r="O26" i="10"/>
  <c r="O27" i="10"/>
  <c r="O28" i="10"/>
  <c r="O20" i="10"/>
  <c r="O18" i="10"/>
  <c r="O17" i="10"/>
  <c r="O13" i="10"/>
  <c r="O10" i="10"/>
  <c r="O46" i="10" l="1"/>
  <c r="O33" i="10"/>
  <c r="O36" i="10"/>
  <c r="O9" i="10"/>
  <c r="O11" i="10"/>
  <c r="O14" i="10"/>
  <c r="O15" i="10"/>
  <c r="O16" i="10"/>
  <c r="O19" i="10"/>
  <c r="O21" i="10"/>
  <c r="O8" i="10"/>
  <c r="L45" i="10" l="1"/>
  <c r="L44" i="10"/>
  <c r="L39" i="10"/>
  <c r="L40" i="10"/>
  <c r="L41" i="10"/>
  <c r="L42" i="10"/>
  <c r="L43" i="10"/>
  <c r="L29" i="10"/>
  <c r="L30" i="10"/>
  <c r="L31" i="10"/>
  <c r="L32" i="10"/>
  <c r="L33" i="10"/>
  <c r="L34" i="10"/>
  <c r="L35" i="10"/>
  <c r="L36" i="10"/>
  <c r="L37" i="10"/>
  <c r="L38" i="10"/>
  <c r="L25" i="10"/>
  <c r="L26" i="10"/>
  <c r="L27" i="10"/>
  <c r="L28" i="10"/>
  <c r="L23" i="10"/>
  <c r="L16" i="10"/>
  <c r="L17" i="10"/>
  <c r="L18" i="10"/>
  <c r="L19" i="10"/>
  <c r="L20" i="10"/>
  <c r="L21" i="10"/>
  <c r="L22" i="10"/>
  <c r="L9" i="10"/>
  <c r="L10" i="10"/>
  <c r="L11" i="10"/>
  <c r="H45" i="10"/>
  <c r="H46" i="10" l="1"/>
  <c r="L46" i="10"/>
  <c r="L24" i="10"/>
  <c r="L12" i="10"/>
  <c r="L13" i="10"/>
  <c r="L14" i="10" l="1"/>
  <c r="L15" i="10" l="1"/>
  <c r="L8" i="10" l="1"/>
  <c r="L7" i="10"/>
  <c r="H32" i="10" l="1"/>
  <c r="H31" i="10"/>
  <c r="H10" i="10" l="1"/>
  <c r="H9" i="10"/>
  <c r="H8" i="10"/>
  <c r="H7" i="10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 ИП Хрянин
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кета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161/0,9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57,60/180гр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133,40/250гр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90,50/230гр грин агро</t>
        </r>
      </text>
    </comment>
    <comment ref="I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139/250=556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агро; 120/250=480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195,50/350гр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138/200=690; 151/200=755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633 руб. весовой УР;257/400=642,50, 282/500; 117/250=468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J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УР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ново-барышевская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325 руб./500гр Король джунглей;  60руб./90гр Шах голд зеленый круп.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574/10; 153/2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I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349,50/5</t>
        </r>
      </text>
    </comment>
    <comment ref="I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379,80/5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тепличный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<sst xmlns="http://schemas.openxmlformats.org/spreadsheetml/2006/main" count="131" uniqueCount="86">
  <si>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</si>
  <si>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</si>
  <si>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</si>
  <si>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</si>
  <si>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</si>
  <si>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</si>
  <si>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</si>
  <si>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</si>
  <si>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</si>
  <si>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</si>
  <si>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</si>
  <si>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</si>
  <si>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</si>
  <si>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</si>
  <si>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</si>
  <si>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</si>
  <si>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</si>
  <si>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</si>
  <si>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</si>
  <si>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</si>
  <si>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</si>
  <si>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</si>
  <si>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</si>
  <si>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</si>
  <si>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</si>
  <si>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</si>
  <si>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</si>
  <si>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</si>
  <si>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</si>
  <si>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</si>
  <si>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</si>
  <si>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</si>
  <si>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</si>
  <si>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</si>
  <si>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</si>
  <si>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</si>
  <si>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</si>
  <si>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</si>
  <si>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</si>
  <si>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</si>
  <si>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</si>
  <si>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</si>
  <si>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</si>
  <si>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</si>
  <si>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</si>
  <si>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</si>
  <si>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</si>
  <si>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</si>
  <si>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</si>
  <si>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</si>
  <si>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</si>
  <si>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</si>
  <si>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</si>
  <si>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</si>
  <si>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</si>
  <si>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</si>
  <si>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</si>
  <si>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</si>
  <si>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</si>
  <si>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</si>
  <si>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</si>
  <si>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</si>
  <si>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</si>
  <si>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</si>
  <si>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</si>
  <si>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</si>
  <si>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</si>
  <si>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</si>
  <si>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</si>
  <si>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</si>
  <si>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</si>
  <si>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Средняя социальная цена</t>
  </si>
  <si>
    <t>Огурцы свежие</t>
  </si>
  <si>
    <t>Магазин "Шестерочка"</t>
  </si>
  <si>
    <t>НЫШ</t>
  </si>
  <si>
    <t>НОГЛИКИ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</si>
  <si>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19.02.2025 г</t>
    </r>
  </si>
  <si>
    <t>Магазин "Удача"</t>
  </si>
  <si>
    <t>Магазин "Колосок"</t>
  </si>
  <si>
    <t>Социальные магазины</t>
  </si>
  <si>
    <t xml:space="preserve">ВАЛ </t>
  </si>
  <si>
    <t>Магазин "Вероника"</t>
  </si>
  <si>
    <t>Магазин "Продукты-1"</t>
  </si>
  <si>
    <t>Средняя розничная цена в селе Вал</t>
  </si>
  <si>
    <t>Средняя розничная цена в селе Ныш</t>
  </si>
  <si>
    <t>Средняя розничная цена в пгт. Ноглики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</si>
</sst>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0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2" xfId="0" applyFont="1" applyFill="1" applyBorder="1"/>
    <xf numFmtId="2" fontId="14" fillId="0" borderId="0" xfId="0" applyNumberFormat="1" applyFont="1" applyFill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L9" sqref="L9"/>
    </sheetView>
  </sheetViews>
  <sheetFormatPr defaultColWidth="9.140625" defaultRowHeight="18.7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7" width="17" style="1" customWidth="1"/>
    <col min="8" max="8" width="16.85546875" style="2" customWidth="1"/>
    <col min="9" max="9" width="17.28515625" style="2" customWidth="1"/>
    <col min="10" max="12" width="16.85546875" style="2" customWidth="1"/>
    <col min="13" max="13" width="12.28515625" style="21" customWidth="1"/>
    <col min="14" max="14" width="13.5703125" style="21" customWidth="1"/>
    <col min="15" max="15" width="16.85546875" style="21" customWidth="1"/>
    <col min="16" max="17" width="14.140625" style="38" customWidth="1"/>
    <col min="18" max="18" width="16.5703125" style="38" customWidth="1"/>
    <col min="19" max="16384" width="9.140625" style="2"/>
  </cols>
  <sheetData>
    <row r="1" spans="1:18" ht="18.75" customHeight="1" x14ac:dyDescent="0.25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8" ht="18.75" customHeight="1" x14ac:dyDescent="0.25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8" ht="18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8" ht="28.9" customHeight="1" x14ac:dyDescent="0.25">
      <c r="A4" s="44" t="s">
        <v>0</v>
      </c>
      <c r="B4" s="44" t="s">
        <v>1</v>
      </c>
      <c r="C4" s="44" t="s">
        <v>69</v>
      </c>
      <c r="D4" s="44" t="s">
        <v>19</v>
      </c>
      <c r="E4" s="41" t="s">
        <v>75</v>
      </c>
      <c r="F4" s="41"/>
      <c r="G4" s="41"/>
      <c r="H4" s="41"/>
      <c r="I4" s="41"/>
      <c r="J4" s="41"/>
      <c r="K4" s="41"/>
      <c r="L4" s="41"/>
      <c r="M4" s="49" t="s">
        <v>74</v>
      </c>
      <c r="N4" s="49"/>
      <c r="O4" s="49"/>
      <c r="P4" s="40" t="s">
        <v>80</v>
      </c>
      <c r="Q4" s="40"/>
      <c r="R4" s="40"/>
    </row>
    <row r="5" spans="1:18" ht="40.5" customHeight="1" x14ac:dyDescent="0.25">
      <c r="A5" s="45"/>
      <c r="B5" s="45"/>
      <c r="C5" s="45"/>
      <c r="D5" s="45"/>
      <c r="E5" s="47" t="s">
        <v>79</v>
      </c>
      <c r="F5" s="47"/>
      <c r="G5" s="47"/>
      <c r="H5" s="48"/>
      <c r="I5" s="41" t="s">
        <v>14</v>
      </c>
      <c r="J5" s="41"/>
      <c r="K5" s="41"/>
      <c r="L5" s="41"/>
      <c r="M5" s="41"/>
      <c r="N5" s="41"/>
      <c r="O5" s="41"/>
      <c r="P5" s="41"/>
      <c r="Q5" s="41"/>
      <c r="R5" s="41"/>
    </row>
    <row r="6" spans="1:18" ht="54.75" customHeight="1" x14ac:dyDescent="0.25">
      <c r="A6" s="46"/>
      <c r="B6" s="46"/>
      <c r="C6" s="46"/>
      <c r="D6" s="46"/>
      <c r="E6" s="11" t="s">
        <v>66</v>
      </c>
      <c r="F6" s="11" t="s">
        <v>68</v>
      </c>
      <c r="G6" s="11" t="s">
        <v>73</v>
      </c>
      <c r="H6" s="11" t="s">
        <v>71</v>
      </c>
      <c r="I6" s="27" t="s">
        <v>17</v>
      </c>
      <c r="J6" s="28" t="s">
        <v>18</v>
      </c>
      <c r="K6" s="27" t="s">
        <v>16</v>
      </c>
      <c r="L6" s="28" t="s">
        <v>85</v>
      </c>
      <c r="M6" s="29" t="s">
        <v>77</v>
      </c>
      <c r="N6" s="29" t="s">
        <v>78</v>
      </c>
      <c r="O6" s="28" t="s">
        <v>84</v>
      </c>
      <c r="P6" s="29" t="s">
        <v>81</v>
      </c>
      <c r="Q6" s="29" t="s">
        <v>82</v>
      </c>
      <c r="R6" s="28" t="s">
        <v>83</v>
      </c>
    </row>
    <row r="7" spans="1:18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16">
        <v>0</v>
      </c>
      <c r="F7" s="15">
        <v>0</v>
      </c>
      <c r="G7" s="15">
        <v>0</v>
      </c>
      <c r="H7" s="15">
        <f>E7+F7+G7/3</f>
        <v>0</v>
      </c>
      <c r="I7" s="15">
        <v>700</v>
      </c>
      <c r="J7" s="16">
        <v>648</v>
      </c>
      <c r="K7" s="15">
        <v>0</v>
      </c>
      <c r="L7" s="15">
        <f>(I7+J7+K7)/2</f>
        <v>674</v>
      </c>
      <c r="M7" s="20">
        <v>0</v>
      </c>
      <c r="N7" s="22">
        <v>0</v>
      </c>
      <c r="O7" s="23">
        <v>0</v>
      </c>
      <c r="P7" s="23">
        <v>0</v>
      </c>
      <c r="Q7" s="23">
        <v>0</v>
      </c>
      <c r="R7" s="23"/>
    </row>
    <row r="8" spans="1:18" ht="24.95" customHeight="1" x14ac:dyDescent="0.25">
      <c r="A8" s="3">
        <v>2</v>
      </c>
      <c r="B8" s="4" t="s">
        <v>22</v>
      </c>
      <c r="C8" s="10" t="s">
        <v>2</v>
      </c>
      <c r="D8" s="5"/>
      <c r="E8" s="36">
        <v>812</v>
      </c>
      <c r="F8" s="15">
        <v>840</v>
      </c>
      <c r="G8" s="15">
        <v>660</v>
      </c>
      <c r="H8" s="15">
        <f>(E8+F8+G8)/3</f>
        <v>770.66666666666663</v>
      </c>
      <c r="I8" s="15">
        <v>729</v>
      </c>
      <c r="J8" s="16">
        <v>826</v>
      </c>
      <c r="K8" s="15">
        <v>690</v>
      </c>
      <c r="L8" s="15">
        <f>(I8+J8+K8)/3</f>
        <v>748.33333333333337</v>
      </c>
      <c r="M8" s="20">
        <v>855</v>
      </c>
      <c r="N8" s="22">
        <v>1155</v>
      </c>
      <c r="O8" s="23">
        <f>SUM(M8+N8)/2</f>
        <v>1005</v>
      </c>
      <c r="P8" s="23">
        <v>890</v>
      </c>
      <c r="Q8" s="23">
        <v>830</v>
      </c>
      <c r="R8" s="22">
        <f t="shared" ref="R8:R46" si="0">Q8/P8*100</f>
        <v>93.258426966292134</v>
      </c>
    </row>
    <row r="9" spans="1:18" ht="24.95" customHeight="1" x14ac:dyDescent="0.25">
      <c r="A9" s="3">
        <v>3</v>
      </c>
      <c r="B9" s="4" t="s">
        <v>23</v>
      </c>
      <c r="C9" s="10" t="s">
        <v>2</v>
      </c>
      <c r="D9" s="5"/>
      <c r="E9" s="15">
        <v>0</v>
      </c>
      <c r="F9" s="15">
        <v>292</v>
      </c>
      <c r="G9" s="15">
        <v>312</v>
      </c>
      <c r="H9" s="15">
        <f>(E9+F9+G9)/2</f>
        <v>302</v>
      </c>
      <c r="I9" s="15">
        <v>314</v>
      </c>
      <c r="J9" s="25">
        <v>429</v>
      </c>
      <c r="K9" s="15">
        <v>422</v>
      </c>
      <c r="L9" s="15">
        <f t="shared" ref="L9:L11" si="1">(I9+J9+K9)/3</f>
        <v>388.33333333333331</v>
      </c>
      <c r="M9" s="20">
        <v>425</v>
      </c>
      <c r="N9" s="33">
        <v>470</v>
      </c>
      <c r="O9" s="23">
        <f t="shared" ref="O9:O46" si="2">SUM(M9+N9)/2</f>
        <v>447.5</v>
      </c>
      <c r="P9" s="23">
        <v>250</v>
      </c>
      <c r="Q9" s="23">
        <v>420</v>
      </c>
      <c r="R9" s="22">
        <f t="shared" si="0"/>
        <v>168</v>
      </c>
    </row>
    <row r="10" spans="1:18" ht="24.95" customHeight="1" x14ac:dyDescent="0.25">
      <c r="A10" s="3">
        <v>4</v>
      </c>
      <c r="B10" s="4" t="s">
        <v>24</v>
      </c>
      <c r="C10" s="10" t="s">
        <v>2</v>
      </c>
      <c r="D10" s="5"/>
      <c r="E10" s="15">
        <v>485</v>
      </c>
      <c r="F10" s="15">
        <v>414</v>
      </c>
      <c r="G10" s="15">
        <v>456</v>
      </c>
      <c r="H10" s="15">
        <f>(E10+F10+G10)/3</f>
        <v>451.66666666666669</v>
      </c>
      <c r="I10" s="15">
        <v>506</v>
      </c>
      <c r="J10" s="25">
        <v>462</v>
      </c>
      <c r="K10" s="15">
        <v>450</v>
      </c>
      <c r="L10" s="15">
        <f t="shared" si="1"/>
        <v>472.66666666666669</v>
      </c>
      <c r="M10" s="32">
        <v>760</v>
      </c>
      <c r="N10" s="22">
        <v>0</v>
      </c>
      <c r="O10" s="23">
        <f>SUM(M10+N10)/1</f>
        <v>760</v>
      </c>
      <c r="P10" s="23">
        <v>560</v>
      </c>
      <c r="Q10" s="23">
        <v>530</v>
      </c>
      <c r="R10" s="22">
        <f t="shared" si="0"/>
        <v>94.642857142857139</v>
      </c>
    </row>
    <row r="11" spans="1:18" ht="24.95" customHeight="1" x14ac:dyDescent="0.25">
      <c r="A11" s="3">
        <v>5</v>
      </c>
      <c r="B11" s="4" t="s">
        <v>25</v>
      </c>
      <c r="C11" s="10" t="s">
        <v>2</v>
      </c>
      <c r="D11" s="5"/>
      <c r="E11" s="15">
        <v>283</v>
      </c>
      <c r="F11" s="15">
        <v>324</v>
      </c>
      <c r="G11" s="36">
        <v>335</v>
      </c>
      <c r="H11" s="15">
        <f t="shared" ref="H11:H30" si="3">(E11+F11+G11)/3</f>
        <v>314</v>
      </c>
      <c r="I11" s="15">
        <v>364</v>
      </c>
      <c r="J11" s="15">
        <v>350</v>
      </c>
      <c r="K11" s="15">
        <v>290</v>
      </c>
      <c r="L11" s="15">
        <f t="shared" si="1"/>
        <v>334.66666666666669</v>
      </c>
      <c r="M11" s="20">
        <v>375</v>
      </c>
      <c r="N11" s="22">
        <v>405</v>
      </c>
      <c r="O11" s="23">
        <f t="shared" si="2"/>
        <v>390</v>
      </c>
      <c r="P11" s="23">
        <v>420</v>
      </c>
      <c r="Q11" s="23">
        <v>355</v>
      </c>
      <c r="R11" s="22">
        <f t="shared" si="0"/>
        <v>84.523809523809518</v>
      </c>
    </row>
    <row r="12" spans="1:18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5">
        <v>570.5</v>
      </c>
      <c r="F12" s="15">
        <v>880</v>
      </c>
      <c r="G12" s="15">
        <v>470</v>
      </c>
      <c r="H12" s="15">
        <f t="shared" si="3"/>
        <v>640.16666666666663</v>
      </c>
      <c r="I12" s="15">
        <v>753</v>
      </c>
      <c r="J12" s="15">
        <v>1117</v>
      </c>
      <c r="K12" s="15">
        <v>0</v>
      </c>
      <c r="L12" s="15">
        <f>(I12+J12+K12)/2</f>
        <v>935</v>
      </c>
      <c r="M12" s="20">
        <v>0</v>
      </c>
      <c r="N12" s="22">
        <v>0</v>
      </c>
      <c r="O12" s="23">
        <v>0</v>
      </c>
      <c r="P12" s="23">
        <v>0</v>
      </c>
      <c r="Q12" s="23">
        <v>1350</v>
      </c>
      <c r="R12" s="22"/>
    </row>
    <row r="13" spans="1:18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36">
        <v>100</v>
      </c>
      <c r="F13" s="36">
        <v>72</v>
      </c>
      <c r="G13" s="15">
        <v>92</v>
      </c>
      <c r="H13" s="15">
        <f t="shared" si="3"/>
        <v>88</v>
      </c>
      <c r="I13" s="15">
        <v>60</v>
      </c>
      <c r="J13" s="15">
        <v>80</v>
      </c>
      <c r="K13" s="15">
        <v>110</v>
      </c>
      <c r="L13" s="15">
        <f t="shared" ref="L13" si="4">(I13+J13+K13)/3</f>
        <v>83.333333333333329</v>
      </c>
      <c r="M13" s="20">
        <v>0</v>
      </c>
      <c r="N13" s="23">
        <v>80</v>
      </c>
      <c r="O13" s="23">
        <f>SUM(M13+N13)/1</f>
        <v>80</v>
      </c>
      <c r="P13" s="23">
        <v>0</v>
      </c>
      <c r="Q13" s="23">
        <v>0</v>
      </c>
      <c r="R13" s="22"/>
    </row>
    <row r="14" spans="1:18" ht="24.95" customHeight="1" x14ac:dyDescent="0.25">
      <c r="A14" s="3">
        <v>8</v>
      </c>
      <c r="B14" s="6" t="s">
        <v>62</v>
      </c>
      <c r="C14" s="10" t="s">
        <v>2</v>
      </c>
      <c r="D14" s="7"/>
      <c r="E14" s="15">
        <v>191</v>
      </c>
      <c r="F14" s="15">
        <v>185</v>
      </c>
      <c r="G14" s="15">
        <v>0</v>
      </c>
      <c r="H14" s="15">
        <f t="shared" si="3"/>
        <v>125.33333333333333</v>
      </c>
      <c r="I14" s="15">
        <v>427</v>
      </c>
      <c r="J14" s="15">
        <v>0</v>
      </c>
      <c r="K14" s="15">
        <v>120</v>
      </c>
      <c r="L14" s="15">
        <f>(I14+J14+K14)/2</f>
        <v>273.5</v>
      </c>
      <c r="M14" s="20">
        <v>0</v>
      </c>
      <c r="N14" s="23">
        <v>0</v>
      </c>
      <c r="O14" s="23">
        <f t="shared" si="2"/>
        <v>0</v>
      </c>
      <c r="P14" s="23">
        <v>0</v>
      </c>
      <c r="Q14" s="23">
        <v>0</v>
      </c>
      <c r="R14" s="22"/>
    </row>
    <row r="15" spans="1:18" ht="24.95" customHeight="1" x14ac:dyDescent="0.25">
      <c r="A15" s="3">
        <v>9</v>
      </c>
      <c r="B15" s="6" t="s">
        <v>29</v>
      </c>
      <c r="C15" s="10" t="s">
        <v>2</v>
      </c>
      <c r="D15" s="5"/>
      <c r="E15" s="15">
        <v>531.76</v>
      </c>
      <c r="F15" s="15">
        <v>491.4</v>
      </c>
      <c r="G15" s="15">
        <v>456</v>
      </c>
      <c r="H15" s="15">
        <f t="shared" si="3"/>
        <v>493.05333333333328</v>
      </c>
      <c r="I15" s="37">
        <v>347</v>
      </c>
      <c r="J15" s="15">
        <v>639</v>
      </c>
      <c r="K15" s="15">
        <v>400</v>
      </c>
      <c r="L15" s="15">
        <f t="shared" ref="L15:L46" si="5">(I15+J15+K15)/3</f>
        <v>462</v>
      </c>
      <c r="M15" s="32">
        <v>640</v>
      </c>
      <c r="N15" s="31">
        <v>495</v>
      </c>
      <c r="O15" s="23">
        <f t="shared" si="2"/>
        <v>567.5</v>
      </c>
      <c r="P15" s="23">
        <v>0</v>
      </c>
      <c r="Q15" s="23">
        <v>640</v>
      </c>
      <c r="R15" s="22"/>
    </row>
    <row r="16" spans="1:18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5">
        <v>776.65</v>
      </c>
      <c r="F16" s="15">
        <v>493.6</v>
      </c>
      <c r="G16" s="15">
        <v>1725</v>
      </c>
      <c r="H16" s="15">
        <f t="shared" si="3"/>
        <v>998.41666666666663</v>
      </c>
      <c r="I16" s="15">
        <v>1540</v>
      </c>
      <c r="J16" s="15">
        <v>1120</v>
      </c>
      <c r="K16" s="15">
        <v>1035</v>
      </c>
      <c r="L16" s="15">
        <f t="shared" si="5"/>
        <v>1231.6666666666667</v>
      </c>
      <c r="M16" s="20">
        <v>1260</v>
      </c>
      <c r="N16" s="23">
        <v>1333</v>
      </c>
      <c r="O16" s="23">
        <f t="shared" si="2"/>
        <v>1296.5</v>
      </c>
      <c r="P16" s="23">
        <v>1105</v>
      </c>
      <c r="Q16" s="23">
        <v>1305</v>
      </c>
      <c r="R16" s="22">
        <f t="shared" si="0"/>
        <v>118.09954751131222</v>
      </c>
    </row>
    <row r="17" spans="1:18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5">
        <v>170.66</v>
      </c>
      <c r="F17" s="15">
        <v>178.88</v>
      </c>
      <c r="G17" s="37">
        <v>165</v>
      </c>
      <c r="H17" s="15">
        <f t="shared" si="3"/>
        <v>171.51333333333332</v>
      </c>
      <c r="I17" s="15">
        <v>192</v>
      </c>
      <c r="J17" s="15">
        <v>161</v>
      </c>
      <c r="K17" s="15">
        <v>175</v>
      </c>
      <c r="L17" s="15">
        <f t="shared" si="5"/>
        <v>176</v>
      </c>
      <c r="M17" s="20">
        <v>155</v>
      </c>
      <c r="N17" s="32">
        <v>0</v>
      </c>
      <c r="O17" s="23">
        <f>SUM(M17+N17)/1</f>
        <v>155</v>
      </c>
      <c r="P17" s="23">
        <v>180</v>
      </c>
      <c r="Q17" s="23">
        <v>180</v>
      </c>
      <c r="R17" s="22">
        <f t="shared" si="0"/>
        <v>100</v>
      </c>
    </row>
    <row r="18" spans="1:18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5">
        <v>320</v>
      </c>
      <c r="F18" s="15">
        <v>269</v>
      </c>
      <c r="G18" s="15">
        <v>278</v>
      </c>
      <c r="H18" s="15">
        <f t="shared" si="3"/>
        <v>289</v>
      </c>
      <c r="I18" s="37">
        <v>308</v>
      </c>
      <c r="J18" s="15">
        <v>526</v>
      </c>
      <c r="K18" s="15">
        <v>434</v>
      </c>
      <c r="L18" s="15">
        <f t="shared" si="5"/>
        <v>422.66666666666669</v>
      </c>
      <c r="M18" s="20">
        <v>750</v>
      </c>
      <c r="N18" s="22">
        <v>0</v>
      </c>
      <c r="O18" s="23">
        <f>SUM(M18+N18)/1</f>
        <v>750</v>
      </c>
      <c r="P18" s="23">
        <v>0</v>
      </c>
      <c r="Q18" s="23">
        <v>333</v>
      </c>
      <c r="R18" s="22"/>
    </row>
    <row r="19" spans="1:18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5">
        <v>533.6</v>
      </c>
      <c r="F19" s="15">
        <v>393.48</v>
      </c>
      <c r="G19" s="15">
        <v>414</v>
      </c>
      <c r="H19" s="15">
        <f t="shared" si="3"/>
        <v>447.02666666666664</v>
      </c>
      <c r="I19" s="36">
        <v>556</v>
      </c>
      <c r="J19" s="15">
        <v>480</v>
      </c>
      <c r="K19" s="15">
        <v>558.6</v>
      </c>
      <c r="L19" s="15">
        <f t="shared" si="5"/>
        <v>531.5333333333333</v>
      </c>
      <c r="M19" s="20">
        <v>526</v>
      </c>
      <c r="N19" s="22">
        <v>640</v>
      </c>
      <c r="O19" s="23">
        <f t="shared" si="2"/>
        <v>583</v>
      </c>
      <c r="P19" s="23">
        <v>620</v>
      </c>
      <c r="Q19" s="23">
        <v>520</v>
      </c>
      <c r="R19" s="22">
        <f t="shared" si="0"/>
        <v>83.870967741935488</v>
      </c>
    </row>
    <row r="20" spans="1:18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5">
        <v>582</v>
      </c>
      <c r="F20" s="15">
        <v>587.5</v>
      </c>
      <c r="G20" s="15">
        <v>661</v>
      </c>
      <c r="H20" s="15">
        <f t="shared" si="3"/>
        <v>610.16666666666663</v>
      </c>
      <c r="I20" s="36">
        <v>755</v>
      </c>
      <c r="J20" s="15">
        <v>468</v>
      </c>
      <c r="K20" s="15">
        <v>545.1</v>
      </c>
      <c r="L20" s="15">
        <f t="shared" si="5"/>
        <v>589.36666666666667</v>
      </c>
      <c r="M20" s="20">
        <v>0</v>
      </c>
      <c r="N20" s="22">
        <v>640</v>
      </c>
      <c r="O20" s="23">
        <f>SUM(M20+N20)/1</f>
        <v>640</v>
      </c>
      <c r="P20" s="23">
        <v>800</v>
      </c>
      <c r="Q20" s="23">
        <v>820</v>
      </c>
      <c r="R20" s="22">
        <f t="shared" si="0"/>
        <v>102.49999999999999</v>
      </c>
    </row>
    <row r="21" spans="1:18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5">
        <v>110</v>
      </c>
      <c r="F21" s="15">
        <v>123</v>
      </c>
      <c r="G21" s="15">
        <v>104</v>
      </c>
      <c r="H21" s="15">
        <f t="shared" si="3"/>
        <v>112.33333333333333</v>
      </c>
      <c r="I21" s="36">
        <v>116</v>
      </c>
      <c r="J21" s="15">
        <v>112</v>
      </c>
      <c r="K21" s="15">
        <v>127</v>
      </c>
      <c r="L21" s="15">
        <f t="shared" si="5"/>
        <v>118.33333333333333</v>
      </c>
      <c r="M21" s="20">
        <v>155</v>
      </c>
      <c r="N21" s="22">
        <v>110</v>
      </c>
      <c r="O21" s="23">
        <f t="shared" si="2"/>
        <v>132.5</v>
      </c>
      <c r="P21" s="23">
        <v>165</v>
      </c>
      <c r="Q21" s="23">
        <v>125</v>
      </c>
      <c r="R21" s="22">
        <f t="shared" si="0"/>
        <v>75.757575757575751</v>
      </c>
    </row>
    <row r="22" spans="1:18" ht="21.75" customHeight="1" x14ac:dyDescent="0.25">
      <c r="A22" s="3">
        <v>16</v>
      </c>
      <c r="B22" s="6" t="s">
        <v>40</v>
      </c>
      <c r="C22" s="10" t="s">
        <v>2</v>
      </c>
      <c r="D22" s="8"/>
      <c r="E22" s="15">
        <v>558</v>
      </c>
      <c r="F22" s="36">
        <v>719</v>
      </c>
      <c r="G22" s="15">
        <v>663</v>
      </c>
      <c r="H22" s="15">
        <f t="shared" si="3"/>
        <v>646.66666666666663</v>
      </c>
      <c r="I22" s="37">
        <v>630</v>
      </c>
      <c r="J22" s="15">
        <v>1092</v>
      </c>
      <c r="K22" s="15">
        <v>500</v>
      </c>
      <c r="L22" s="15">
        <f t="shared" si="5"/>
        <v>740.66666666666663</v>
      </c>
      <c r="M22" s="20">
        <v>950</v>
      </c>
      <c r="N22" s="22">
        <v>780</v>
      </c>
      <c r="O22" s="23">
        <f t="shared" si="2"/>
        <v>865</v>
      </c>
      <c r="P22" s="23">
        <v>990</v>
      </c>
      <c r="Q22" s="23">
        <v>880</v>
      </c>
      <c r="R22" s="22">
        <f t="shared" si="0"/>
        <v>88.888888888888886</v>
      </c>
    </row>
    <row r="23" spans="1:18" ht="24.95" customHeight="1" x14ac:dyDescent="0.25">
      <c r="A23" s="3">
        <v>17</v>
      </c>
      <c r="B23" s="6" t="s">
        <v>4</v>
      </c>
      <c r="C23" s="10" t="s">
        <v>5</v>
      </c>
      <c r="D23" s="8"/>
      <c r="E23" s="15">
        <v>156.5</v>
      </c>
      <c r="F23" s="15">
        <v>167</v>
      </c>
      <c r="G23" s="15">
        <v>173</v>
      </c>
      <c r="H23" s="15">
        <f t="shared" si="3"/>
        <v>165.5</v>
      </c>
      <c r="I23" s="15">
        <v>210</v>
      </c>
      <c r="J23" s="15">
        <v>0</v>
      </c>
      <c r="K23" s="15">
        <v>185</v>
      </c>
      <c r="L23" s="15">
        <f>(I23+J23+K23)/2</f>
        <v>197.5</v>
      </c>
      <c r="M23" s="20">
        <v>200</v>
      </c>
      <c r="N23" s="23">
        <v>195</v>
      </c>
      <c r="O23" s="23">
        <f t="shared" si="2"/>
        <v>197.5</v>
      </c>
      <c r="P23" s="23">
        <v>200</v>
      </c>
      <c r="Q23" s="23">
        <v>160</v>
      </c>
      <c r="R23" s="22">
        <f t="shared" si="0"/>
        <v>80</v>
      </c>
    </row>
    <row r="24" spans="1:18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15">
        <v>94.4</v>
      </c>
      <c r="F24" s="15">
        <v>97</v>
      </c>
      <c r="G24" s="15">
        <v>99</v>
      </c>
      <c r="H24" s="15">
        <f t="shared" si="3"/>
        <v>96.8</v>
      </c>
      <c r="I24" s="15">
        <v>122</v>
      </c>
      <c r="J24" s="15">
        <v>110</v>
      </c>
      <c r="K24" s="15">
        <v>100</v>
      </c>
      <c r="L24" s="15">
        <f t="shared" si="5"/>
        <v>110.66666666666667</v>
      </c>
      <c r="M24" s="20">
        <v>118</v>
      </c>
      <c r="N24" s="23">
        <v>120</v>
      </c>
      <c r="O24" s="23">
        <f t="shared" si="2"/>
        <v>119</v>
      </c>
      <c r="P24" s="23">
        <v>120</v>
      </c>
      <c r="Q24" s="23">
        <v>120</v>
      </c>
      <c r="R24" s="22">
        <f t="shared" si="0"/>
        <v>100</v>
      </c>
    </row>
    <row r="25" spans="1:18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37">
        <v>288.31</v>
      </c>
      <c r="F25" s="15">
        <v>283</v>
      </c>
      <c r="G25" s="15">
        <v>276</v>
      </c>
      <c r="H25" s="15">
        <f>(E25+F25+G25)/3</f>
        <v>282.43666666666667</v>
      </c>
      <c r="I25" s="15">
        <v>310</v>
      </c>
      <c r="J25" s="15">
        <v>333</v>
      </c>
      <c r="K25" s="15">
        <v>285</v>
      </c>
      <c r="L25" s="15">
        <f t="shared" si="5"/>
        <v>309.33333333333331</v>
      </c>
      <c r="M25" s="20">
        <v>270</v>
      </c>
      <c r="N25" s="23">
        <v>395</v>
      </c>
      <c r="O25" s="23">
        <f t="shared" si="2"/>
        <v>332.5</v>
      </c>
      <c r="P25" s="23">
        <v>295</v>
      </c>
      <c r="Q25" s="23">
        <v>230</v>
      </c>
      <c r="R25" s="22">
        <f t="shared" si="0"/>
        <v>77.966101694915253</v>
      </c>
    </row>
    <row r="26" spans="1:18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5">
        <v>348.95</v>
      </c>
      <c r="F26" s="15">
        <v>365</v>
      </c>
      <c r="G26" s="15">
        <v>260</v>
      </c>
      <c r="H26" s="15">
        <f t="shared" si="3"/>
        <v>324.65000000000003</v>
      </c>
      <c r="I26" s="36">
        <v>450</v>
      </c>
      <c r="J26" s="15">
        <v>344</v>
      </c>
      <c r="K26" s="15">
        <v>222.6</v>
      </c>
      <c r="L26" s="15">
        <f t="shared" si="5"/>
        <v>338.86666666666667</v>
      </c>
      <c r="M26" s="20">
        <v>380</v>
      </c>
      <c r="N26" s="23">
        <v>300</v>
      </c>
      <c r="O26" s="23">
        <f t="shared" si="2"/>
        <v>340</v>
      </c>
      <c r="P26" s="23">
        <v>320</v>
      </c>
      <c r="Q26" s="23">
        <v>330</v>
      </c>
      <c r="R26" s="22">
        <f t="shared" si="0"/>
        <v>103.125</v>
      </c>
    </row>
    <row r="27" spans="1:18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5">
        <v>504</v>
      </c>
      <c r="F27" s="15">
        <v>350</v>
      </c>
      <c r="G27" s="15">
        <v>893</v>
      </c>
      <c r="H27" s="15">
        <f t="shared" si="3"/>
        <v>582.33333333333337</v>
      </c>
      <c r="I27" s="15">
        <v>1520</v>
      </c>
      <c r="J27" s="15">
        <v>650</v>
      </c>
      <c r="K27" s="15">
        <v>430</v>
      </c>
      <c r="L27" s="15">
        <f t="shared" si="5"/>
        <v>866.66666666666663</v>
      </c>
      <c r="M27" s="20">
        <v>1200</v>
      </c>
      <c r="N27" s="23">
        <v>740</v>
      </c>
      <c r="O27" s="23">
        <f t="shared" si="2"/>
        <v>970</v>
      </c>
      <c r="P27" s="23">
        <v>2400</v>
      </c>
      <c r="Q27" s="23">
        <v>900</v>
      </c>
      <c r="R27" s="22">
        <f t="shared" si="0"/>
        <v>37.5</v>
      </c>
    </row>
    <row r="28" spans="1:18" ht="24.95" customHeight="1" x14ac:dyDescent="0.25">
      <c r="A28" s="3">
        <v>22</v>
      </c>
      <c r="B28" s="6" t="s">
        <v>7</v>
      </c>
      <c r="C28" s="10" t="s">
        <v>2</v>
      </c>
      <c r="D28" s="5"/>
      <c r="E28" s="15">
        <v>43.8</v>
      </c>
      <c r="F28" s="15">
        <v>47.1</v>
      </c>
      <c r="G28" s="15">
        <v>45</v>
      </c>
      <c r="H28" s="15">
        <f t="shared" si="3"/>
        <v>45.300000000000004</v>
      </c>
      <c r="I28" s="37">
        <v>46</v>
      </c>
      <c r="J28" s="15">
        <v>48</v>
      </c>
      <c r="K28" s="15">
        <v>46</v>
      </c>
      <c r="L28" s="15">
        <f t="shared" si="5"/>
        <v>46.666666666666664</v>
      </c>
      <c r="M28" s="20">
        <v>65</v>
      </c>
      <c r="N28" s="23">
        <v>55</v>
      </c>
      <c r="O28" s="23">
        <f t="shared" si="2"/>
        <v>60</v>
      </c>
      <c r="P28" s="23">
        <v>55</v>
      </c>
      <c r="Q28" s="23">
        <v>50</v>
      </c>
      <c r="R28" s="22">
        <f t="shared" si="0"/>
        <v>90.909090909090907</v>
      </c>
    </row>
    <row r="29" spans="1:18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5">
        <v>2000</v>
      </c>
      <c r="F29" s="15">
        <v>2050</v>
      </c>
      <c r="G29" s="15">
        <v>2307</v>
      </c>
      <c r="H29" s="15">
        <f t="shared" si="3"/>
        <v>2119</v>
      </c>
      <c r="I29" s="15">
        <v>2938.46</v>
      </c>
      <c r="J29" s="15">
        <v>2120</v>
      </c>
      <c r="K29" s="15">
        <v>3000</v>
      </c>
      <c r="L29" s="15">
        <f t="shared" si="5"/>
        <v>2686.1533333333332</v>
      </c>
      <c r="M29" s="34">
        <v>2100</v>
      </c>
      <c r="N29" s="23">
        <v>1000</v>
      </c>
      <c r="O29" s="23">
        <f t="shared" si="2"/>
        <v>1550</v>
      </c>
      <c r="P29" s="23">
        <v>5000</v>
      </c>
      <c r="Q29" s="23">
        <v>1400</v>
      </c>
      <c r="R29" s="22">
        <f t="shared" si="0"/>
        <v>28.000000000000004</v>
      </c>
    </row>
    <row r="30" spans="1:18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5">
        <v>54.15</v>
      </c>
      <c r="F30" s="15">
        <v>55.9</v>
      </c>
      <c r="G30" s="15">
        <v>67</v>
      </c>
      <c r="H30" s="15">
        <f t="shared" si="3"/>
        <v>59.016666666666673</v>
      </c>
      <c r="I30" s="15">
        <v>60</v>
      </c>
      <c r="J30" s="15">
        <v>55</v>
      </c>
      <c r="K30" s="15">
        <v>59</v>
      </c>
      <c r="L30" s="15">
        <f t="shared" si="5"/>
        <v>58</v>
      </c>
      <c r="M30" s="20">
        <v>97</v>
      </c>
      <c r="N30" s="20">
        <v>75</v>
      </c>
      <c r="O30" s="23">
        <f t="shared" si="2"/>
        <v>86</v>
      </c>
      <c r="P30" s="23">
        <v>56</v>
      </c>
      <c r="Q30" s="23">
        <v>50</v>
      </c>
      <c r="R30" s="22">
        <f t="shared" si="0"/>
        <v>89.285714285714292</v>
      </c>
    </row>
    <row r="31" spans="1:18" ht="43.5" customHeight="1" x14ac:dyDescent="0.25">
      <c r="A31" s="3">
        <v>25</v>
      </c>
      <c r="B31" s="6" t="s">
        <v>51</v>
      </c>
      <c r="C31" s="10" t="s">
        <v>2</v>
      </c>
      <c r="D31" s="5"/>
      <c r="E31" s="15">
        <v>85</v>
      </c>
      <c r="F31" s="15">
        <v>0</v>
      </c>
      <c r="G31" s="15">
        <v>80</v>
      </c>
      <c r="H31" s="15">
        <f>(E31+F31+G31)/2</f>
        <v>82.5</v>
      </c>
      <c r="I31" s="15">
        <v>88</v>
      </c>
      <c r="J31" s="15">
        <v>94</v>
      </c>
      <c r="K31" s="15">
        <v>80</v>
      </c>
      <c r="L31" s="15">
        <f t="shared" si="5"/>
        <v>87.333333333333329</v>
      </c>
      <c r="M31" s="20">
        <v>108</v>
      </c>
      <c r="N31" s="23">
        <v>100</v>
      </c>
      <c r="O31" s="23">
        <f t="shared" si="2"/>
        <v>104</v>
      </c>
      <c r="P31" s="23">
        <v>0</v>
      </c>
      <c r="Q31" s="23">
        <v>140</v>
      </c>
      <c r="R31" s="22"/>
    </row>
    <row r="32" spans="1:18" ht="44.25" customHeight="1" x14ac:dyDescent="0.25">
      <c r="A32" s="3">
        <v>26</v>
      </c>
      <c r="B32" s="6" t="s">
        <v>52</v>
      </c>
      <c r="C32" s="10" t="s">
        <v>2</v>
      </c>
      <c r="D32" s="5"/>
      <c r="E32" s="15">
        <v>76.66</v>
      </c>
      <c r="F32" s="15">
        <v>73.33</v>
      </c>
      <c r="G32" s="15">
        <v>74</v>
      </c>
      <c r="H32" s="15">
        <f t="shared" ref="H32:H46" si="6">(E32+F32+G32)/3</f>
        <v>74.663333333333341</v>
      </c>
      <c r="I32" s="15">
        <v>80</v>
      </c>
      <c r="J32" s="15">
        <v>86.66</v>
      </c>
      <c r="K32" s="15">
        <v>75</v>
      </c>
      <c r="L32" s="15">
        <f t="shared" si="5"/>
        <v>80.553333333333327</v>
      </c>
      <c r="M32" s="20">
        <v>0</v>
      </c>
      <c r="N32" s="23">
        <v>140</v>
      </c>
      <c r="O32" s="23">
        <f>SUM(M32+N32)/1</f>
        <v>140</v>
      </c>
      <c r="P32" s="23">
        <v>120</v>
      </c>
      <c r="Q32" s="23">
        <v>120</v>
      </c>
      <c r="R32" s="22">
        <f t="shared" si="0"/>
        <v>100</v>
      </c>
    </row>
    <row r="33" spans="1:18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5">
        <v>103.6</v>
      </c>
      <c r="F33" s="15">
        <v>104.5</v>
      </c>
      <c r="G33" s="15">
        <v>107</v>
      </c>
      <c r="H33" s="15">
        <f t="shared" si="6"/>
        <v>105.03333333333335</v>
      </c>
      <c r="I33" s="15">
        <v>141</v>
      </c>
      <c r="J33" s="15">
        <v>119</v>
      </c>
      <c r="K33" s="15">
        <v>113</v>
      </c>
      <c r="L33" s="15">
        <f t="shared" si="5"/>
        <v>124.33333333333333</v>
      </c>
      <c r="M33" s="20">
        <v>145</v>
      </c>
      <c r="N33" s="22">
        <v>130</v>
      </c>
      <c r="O33" s="23">
        <f t="shared" si="2"/>
        <v>137.5</v>
      </c>
      <c r="P33" s="23">
        <v>150</v>
      </c>
      <c r="Q33" s="23">
        <v>125</v>
      </c>
      <c r="R33" s="22">
        <f t="shared" si="0"/>
        <v>83.333333333333343</v>
      </c>
    </row>
    <row r="34" spans="1:18" ht="24.95" customHeight="1" x14ac:dyDescent="0.25">
      <c r="A34" s="3">
        <v>28</v>
      </c>
      <c r="B34" s="6" t="s">
        <v>63</v>
      </c>
      <c r="C34" s="10" t="s">
        <v>2</v>
      </c>
      <c r="D34" s="5"/>
      <c r="E34" s="15">
        <v>70.25</v>
      </c>
      <c r="F34" s="15">
        <v>57.1</v>
      </c>
      <c r="G34" s="15">
        <v>71</v>
      </c>
      <c r="H34" s="15">
        <f t="shared" si="6"/>
        <v>66.11666666666666</v>
      </c>
      <c r="I34" s="37">
        <v>65</v>
      </c>
      <c r="J34" s="15">
        <v>72</v>
      </c>
      <c r="K34" s="15">
        <v>58</v>
      </c>
      <c r="L34" s="15">
        <f t="shared" si="5"/>
        <v>65</v>
      </c>
      <c r="M34" s="20">
        <v>85</v>
      </c>
      <c r="N34" s="22">
        <v>70</v>
      </c>
      <c r="O34" s="23">
        <f t="shared" si="2"/>
        <v>77.5</v>
      </c>
      <c r="P34" s="23">
        <v>120</v>
      </c>
      <c r="Q34" s="23">
        <v>65</v>
      </c>
      <c r="R34" s="22">
        <f t="shared" si="0"/>
        <v>54.166666666666664</v>
      </c>
    </row>
    <row r="35" spans="1:18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5">
        <v>66.8</v>
      </c>
      <c r="F35" s="15">
        <v>73</v>
      </c>
      <c r="G35" s="15">
        <v>68</v>
      </c>
      <c r="H35" s="15">
        <f t="shared" si="6"/>
        <v>69.266666666666666</v>
      </c>
      <c r="I35" s="15">
        <v>75</v>
      </c>
      <c r="J35" s="15">
        <v>82</v>
      </c>
      <c r="K35" s="15">
        <v>73</v>
      </c>
      <c r="L35" s="15">
        <f t="shared" si="5"/>
        <v>76.666666666666671</v>
      </c>
      <c r="M35" s="20">
        <v>95</v>
      </c>
      <c r="N35" s="30">
        <v>0</v>
      </c>
      <c r="O35" s="23">
        <f>SUM(M35+N35)/1</f>
        <v>95</v>
      </c>
      <c r="P35" s="23">
        <v>85</v>
      </c>
      <c r="Q35" s="23">
        <v>65</v>
      </c>
      <c r="R35" s="22">
        <f t="shared" si="0"/>
        <v>76.470588235294116</v>
      </c>
    </row>
    <row r="36" spans="1:18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5">
        <v>71</v>
      </c>
      <c r="F36" s="15">
        <v>69.75</v>
      </c>
      <c r="G36" s="15">
        <v>65</v>
      </c>
      <c r="H36" s="15">
        <f t="shared" si="6"/>
        <v>68.583333333333329</v>
      </c>
      <c r="I36" s="37">
        <v>61</v>
      </c>
      <c r="J36" s="15">
        <v>77</v>
      </c>
      <c r="K36" s="15">
        <v>79</v>
      </c>
      <c r="L36" s="15">
        <f t="shared" si="5"/>
        <v>72.333333333333329</v>
      </c>
      <c r="M36" s="20">
        <v>70</v>
      </c>
      <c r="N36" s="22">
        <v>30</v>
      </c>
      <c r="O36" s="23">
        <f t="shared" si="2"/>
        <v>50</v>
      </c>
      <c r="P36" s="23">
        <v>85</v>
      </c>
      <c r="Q36" s="23">
        <v>75</v>
      </c>
      <c r="R36" s="22">
        <f t="shared" si="0"/>
        <v>88.235294117647058</v>
      </c>
    </row>
    <row r="37" spans="1:18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5">
        <v>80.5</v>
      </c>
      <c r="F37" s="15">
        <v>69.900000000000006</v>
      </c>
      <c r="G37" s="15">
        <v>97</v>
      </c>
      <c r="H37" s="15">
        <f t="shared" si="6"/>
        <v>82.466666666666669</v>
      </c>
      <c r="I37" s="15">
        <v>130</v>
      </c>
      <c r="J37" s="15">
        <v>190</v>
      </c>
      <c r="K37" s="15">
        <v>85</v>
      </c>
      <c r="L37" s="15">
        <f t="shared" si="5"/>
        <v>135</v>
      </c>
      <c r="M37" s="32">
        <v>116</v>
      </c>
      <c r="N37" s="22">
        <v>262</v>
      </c>
      <c r="O37" s="23">
        <f t="shared" si="2"/>
        <v>189</v>
      </c>
      <c r="P37" s="23">
        <v>240</v>
      </c>
      <c r="Q37" s="23">
        <v>90</v>
      </c>
      <c r="R37" s="22">
        <f t="shared" si="0"/>
        <v>37.5</v>
      </c>
    </row>
    <row r="38" spans="1:18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5">
        <v>76</v>
      </c>
      <c r="F38" s="15">
        <v>75.959999999999994</v>
      </c>
      <c r="G38" s="15">
        <v>162</v>
      </c>
      <c r="H38" s="15">
        <f t="shared" si="6"/>
        <v>104.65333333333332</v>
      </c>
      <c r="I38" s="15">
        <v>150</v>
      </c>
      <c r="J38" s="15">
        <v>77.8</v>
      </c>
      <c r="K38" s="15">
        <v>85</v>
      </c>
      <c r="L38" s="15">
        <f t="shared" si="5"/>
        <v>104.26666666666667</v>
      </c>
      <c r="M38" s="20">
        <v>110</v>
      </c>
      <c r="N38" s="22">
        <v>262</v>
      </c>
      <c r="O38" s="23">
        <f t="shared" si="2"/>
        <v>186</v>
      </c>
      <c r="P38" s="23">
        <v>240</v>
      </c>
      <c r="Q38" s="23">
        <v>90</v>
      </c>
      <c r="R38" s="22">
        <f t="shared" si="0"/>
        <v>37.5</v>
      </c>
    </row>
    <row r="39" spans="1:18" ht="24.95" customHeight="1" x14ac:dyDescent="0.25">
      <c r="A39" s="3">
        <v>33</v>
      </c>
      <c r="B39" s="6" t="s">
        <v>9</v>
      </c>
      <c r="C39" s="10" t="s">
        <v>2</v>
      </c>
      <c r="D39" s="5"/>
      <c r="E39" s="15">
        <v>99</v>
      </c>
      <c r="F39" s="36">
        <v>94</v>
      </c>
      <c r="G39" s="37">
        <v>93</v>
      </c>
      <c r="H39" s="15">
        <f t="shared" si="6"/>
        <v>95.333333333333329</v>
      </c>
      <c r="I39" s="36">
        <v>109</v>
      </c>
      <c r="J39" s="15">
        <v>130</v>
      </c>
      <c r="K39" s="15">
        <v>100</v>
      </c>
      <c r="L39" s="15">
        <f t="shared" si="5"/>
        <v>113</v>
      </c>
      <c r="M39" s="20">
        <v>140</v>
      </c>
      <c r="N39" s="22">
        <v>150</v>
      </c>
      <c r="O39" s="23">
        <f t="shared" si="2"/>
        <v>145</v>
      </c>
      <c r="P39" s="23">
        <v>115</v>
      </c>
      <c r="Q39" s="23">
        <v>100</v>
      </c>
      <c r="R39" s="22">
        <f t="shared" si="0"/>
        <v>86.956521739130437</v>
      </c>
    </row>
    <row r="40" spans="1:18" ht="24.95" customHeight="1" x14ac:dyDescent="0.25">
      <c r="A40" s="3">
        <v>34</v>
      </c>
      <c r="B40" s="6" t="s">
        <v>10</v>
      </c>
      <c r="C40" s="10" t="s">
        <v>2</v>
      </c>
      <c r="D40" s="5"/>
      <c r="E40" s="26">
        <v>81</v>
      </c>
      <c r="F40" s="36">
        <v>91.8</v>
      </c>
      <c r="G40" s="15">
        <v>82</v>
      </c>
      <c r="H40" s="15">
        <f t="shared" si="6"/>
        <v>84.933333333333337</v>
      </c>
      <c r="I40" s="15">
        <v>74</v>
      </c>
      <c r="J40" s="15">
        <v>104</v>
      </c>
      <c r="K40" s="15">
        <v>100</v>
      </c>
      <c r="L40" s="15">
        <f t="shared" si="5"/>
        <v>92.666666666666671</v>
      </c>
      <c r="M40" s="20">
        <v>110</v>
      </c>
      <c r="N40" s="22">
        <v>115</v>
      </c>
      <c r="O40" s="23">
        <f t="shared" si="2"/>
        <v>112.5</v>
      </c>
      <c r="P40" s="23">
        <v>98</v>
      </c>
      <c r="Q40" s="23">
        <v>80</v>
      </c>
      <c r="R40" s="22">
        <f t="shared" si="0"/>
        <v>81.632653061224488</v>
      </c>
    </row>
    <row r="41" spans="1:18" ht="24.95" customHeight="1" x14ac:dyDescent="0.25">
      <c r="A41" s="3">
        <v>35</v>
      </c>
      <c r="B41" s="6" t="s">
        <v>11</v>
      </c>
      <c r="C41" s="10" t="s">
        <v>2</v>
      </c>
      <c r="D41" s="5"/>
      <c r="E41" s="15">
        <v>110.5</v>
      </c>
      <c r="F41" s="36">
        <v>85.8</v>
      </c>
      <c r="G41" s="15">
        <v>82</v>
      </c>
      <c r="H41" s="15">
        <f t="shared" si="6"/>
        <v>92.766666666666666</v>
      </c>
      <c r="I41" s="15">
        <v>94</v>
      </c>
      <c r="J41" s="15">
        <v>117</v>
      </c>
      <c r="K41" s="15">
        <v>100</v>
      </c>
      <c r="L41" s="15">
        <f t="shared" si="5"/>
        <v>103.66666666666667</v>
      </c>
      <c r="M41" s="20">
        <v>120</v>
      </c>
      <c r="N41" s="22">
        <v>130</v>
      </c>
      <c r="O41" s="23">
        <f t="shared" si="2"/>
        <v>125</v>
      </c>
      <c r="P41" s="23">
        <v>98</v>
      </c>
      <c r="Q41" s="23">
        <v>95</v>
      </c>
      <c r="R41" s="22">
        <f t="shared" si="0"/>
        <v>96.938775510204081</v>
      </c>
    </row>
    <row r="42" spans="1:18" ht="24.95" customHeight="1" x14ac:dyDescent="0.25">
      <c r="A42" s="3">
        <v>36</v>
      </c>
      <c r="B42" s="6" t="s">
        <v>12</v>
      </c>
      <c r="C42" s="10" t="s">
        <v>2</v>
      </c>
      <c r="D42" s="5"/>
      <c r="E42" s="15">
        <v>116.25</v>
      </c>
      <c r="F42" s="15">
        <v>79.8</v>
      </c>
      <c r="G42" s="37">
        <v>88</v>
      </c>
      <c r="H42" s="15">
        <f t="shared" si="6"/>
        <v>94.683333333333337</v>
      </c>
      <c r="I42" s="15">
        <v>130</v>
      </c>
      <c r="J42" s="15">
        <v>143</v>
      </c>
      <c r="K42" s="15">
        <v>90</v>
      </c>
      <c r="L42" s="15">
        <f t="shared" si="5"/>
        <v>121</v>
      </c>
      <c r="M42" s="32">
        <v>155</v>
      </c>
      <c r="N42" s="22">
        <v>110</v>
      </c>
      <c r="O42" s="23">
        <f t="shared" si="2"/>
        <v>132.5</v>
      </c>
      <c r="P42" s="23">
        <v>98</v>
      </c>
      <c r="Q42" s="23">
        <v>120</v>
      </c>
      <c r="R42" s="22">
        <f t="shared" si="0"/>
        <v>122.44897959183673</v>
      </c>
    </row>
    <row r="43" spans="1:18" ht="24.95" customHeight="1" x14ac:dyDescent="0.25">
      <c r="A43" s="3">
        <v>37</v>
      </c>
      <c r="B43" s="6" t="s">
        <v>64</v>
      </c>
      <c r="C43" s="10" t="s">
        <v>2</v>
      </c>
      <c r="D43" s="5"/>
      <c r="E43" s="15">
        <v>87.5</v>
      </c>
      <c r="F43" s="15">
        <v>79.8</v>
      </c>
      <c r="G43" s="15">
        <v>88</v>
      </c>
      <c r="H43" s="15">
        <f t="shared" si="6"/>
        <v>85.100000000000009</v>
      </c>
      <c r="I43" s="15">
        <v>104</v>
      </c>
      <c r="J43" s="15">
        <v>113</v>
      </c>
      <c r="K43" s="15">
        <v>65</v>
      </c>
      <c r="L43" s="15">
        <f t="shared" si="5"/>
        <v>94</v>
      </c>
      <c r="M43" s="32">
        <v>130</v>
      </c>
      <c r="N43" s="30">
        <v>135</v>
      </c>
      <c r="O43" s="23">
        <f t="shared" si="2"/>
        <v>132.5</v>
      </c>
      <c r="P43" s="23">
        <v>90</v>
      </c>
      <c r="Q43" s="23">
        <v>90</v>
      </c>
      <c r="R43" s="22">
        <f t="shared" si="0"/>
        <v>100</v>
      </c>
    </row>
    <row r="44" spans="1:18" ht="32.25" customHeight="1" x14ac:dyDescent="0.25">
      <c r="A44" s="3">
        <v>38</v>
      </c>
      <c r="B44" s="6" t="s">
        <v>72</v>
      </c>
      <c r="C44" s="10" t="s">
        <v>2</v>
      </c>
      <c r="D44" s="8" t="s">
        <v>37</v>
      </c>
      <c r="E44" s="15">
        <v>260</v>
      </c>
      <c r="F44" s="37">
        <v>285</v>
      </c>
      <c r="G44" s="37">
        <v>271</v>
      </c>
      <c r="H44" s="15">
        <f t="shared" si="6"/>
        <v>272</v>
      </c>
      <c r="I44" s="15">
        <v>0</v>
      </c>
      <c r="J44" s="15">
        <v>0</v>
      </c>
      <c r="K44" s="15">
        <v>280</v>
      </c>
      <c r="L44" s="15">
        <f>(I44+J44+K44)/1</f>
        <v>280</v>
      </c>
      <c r="M44" s="32">
        <v>365</v>
      </c>
      <c r="N44" s="22">
        <v>405</v>
      </c>
      <c r="O44" s="23">
        <f t="shared" si="2"/>
        <v>385</v>
      </c>
      <c r="P44" s="23">
        <v>320</v>
      </c>
      <c r="Q44" s="38">
        <v>320</v>
      </c>
      <c r="R44" s="22">
        <f t="shared" si="0"/>
        <v>100</v>
      </c>
    </row>
    <row r="45" spans="1:18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5">
        <v>306</v>
      </c>
      <c r="F45" s="36">
        <v>402.5</v>
      </c>
      <c r="G45" s="36">
        <v>0</v>
      </c>
      <c r="H45" s="15">
        <f>(E45+F45+G45)/2</f>
        <v>354.25</v>
      </c>
      <c r="I45" s="36">
        <v>438</v>
      </c>
      <c r="J45" s="15">
        <v>420</v>
      </c>
      <c r="K45" s="15">
        <v>325</v>
      </c>
      <c r="L45" s="15">
        <f>(I45+J45+K45)/2</f>
        <v>591.5</v>
      </c>
      <c r="M45" s="20">
        <v>0</v>
      </c>
      <c r="N45" s="22">
        <v>460</v>
      </c>
      <c r="O45" s="23">
        <f>SUM(M45+N45)/1</f>
        <v>460</v>
      </c>
      <c r="P45" s="23">
        <v>0</v>
      </c>
      <c r="Q45" s="23">
        <v>360</v>
      </c>
      <c r="R45" s="22"/>
    </row>
    <row r="46" spans="1:18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15">
        <v>237</v>
      </c>
      <c r="F46" s="15">
        <v>182.5</v>
      </c>
      <c r="G46" s="15">
        <v>203</v>
      </c>
      <c r="H46" s="15">
        <f t="shared" si="6"/>
        <v>207.5</v>
      </c>
      <c r="I46" s="36">
        <v>248</v>
      </c>
      <c r="J46" s="15">
        <v>248</v>
      </c>
      <c r="K46" s="15">
        <v>250</v>
      </c>
      <c r="L46" s="15">
        <f t="shared" si="5"/>
        <v>248.66666666666666</v>
      </c>
      <c r="M46" s="35">
        <v>350</v>
      </c>
      <c r="N46" s="31">
        <v>330</v>
      </c>
      <c r="O46" s="23">
        <f t="shared" si="2"/>
        <v>340</v>
      </c>
      <c r="P46" s="23">
        <v>290</v>
      </c>
      <c r="Q46" s="23">
        <v>195</v>
      </c>
      <c r="R46" s="22">
        <f t="shared" si="0"/>
        <v>67.241379310344826</v>
      </c>
    </row>
    <row r="47" spans="1:18" ht="34.5" customHeight="1" x14ac:dyDescent="0.3">
      <c r="A47" s="39" t="s">
        <v>59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19"/>
    </row>
    <row r="48" spans="1:18" ht="21.75" customHeight="1" x14ac:dyDescent="0.25"/>
    <row r="50" spans="1:18" s="13" customFormat="1" x14ac:dyDescent="0.2">
      <c r="A50" s="12"/>
      <c r="B50" s="18" t="s">
        <v>67</v>
      </c>
      <c r="C50" s="17"/>
      <c r="E50" s="14"/>
      <c r="F50" s="14"/>
      <c r="G50" s="14"/>
      <c r="M50" s="24"/>
      <c r="N50" s="24"/>
      <c r="O50" s="24"/>
      <c r="P50" s="38"/>
      <c r="Q50" s="38"/>
      <c r="R50" s="38"/>
    </row>
    <row r="51" spans="1:18" s="13" customFormat="1" x14ac:dyDescent="0.2">
      <c r="C51" s="17"/>
      <c r="E51" s="14"/>
      <c r="F51" s="14"/>
      <c r="G51" s="14"/>
      <c r="M51" s="24"/>
      <c r="N51" s="24"/>
      <c r="O51" s="24"/>
      <c r="P51" s="38"/>
      <c r="Q51" s="38"/>
      <c r="R51" s="38"/>
    </row>
    <row r="52" spans="1:18" s="13" customFormat="1" x14ac:dyDescent="0.2">
      <c r="B52" s="18" t="s">
        <v>70</v>
      </c>
      <c r="C52" s="17"/>
      <c r="E52" s="14"/>
      <c r="F52" s="14"/>
      <c r="G52" s="14"/>
      <c r="M52" s="24"/>
      <c r="N52" s="24"/>
      <c r="O52" s="24"/>
      <c r="P52" s="38"/>
      <c r="Q52" s="38"/>
      <c r="R52" s="38"/>
    </row>
    <row r="60" spans="1:18" x14ac:dyDescent="0.25">
      <c r="E60" s="14"/>
    </row>
    <row r="61" spans="1:18" x14ac:dyDescent="0.25">
      <c r="E61" s="14"/>
    </row>
    <row r="62" spans="1:18" x14ac:dyDescent="0.25">
      <c r="E62" s="14"/>
    </row>
    <row r="70" spans="5:11" x14ac:dyDescent="0.25">
      <c r="E70" s="14"/>
    </row>
    <row r="71" spans="5:11" x14ac:dyDescent="0.25">
      <c r="E71" s="14"/>
    </row>
    <row r="72" spans="5:11" x14ac:dyDescent="0.25">
      <c r="E72" s="14"/>
      <c r="J72" s="13"/>
      <c r="K72" s="13"/>
    </row>
    <row r="73" spans="5:11" x14ac:dyDescent="0.25">
      <c r="J73" s="13"/>
      <c r="K73" s="13"/>
    </row>
    <row r="74" spans="5:11" x14ac:dyDescent="0.25">
      <c r="J74" s="13"/>
      <c r="K74" s="13"/>
    </row>
    <row r="94" spans="10:11" x14ac:dyDescent="0.25">
      <c r="J94" s="13"/>
      <c r="K94" s="13"/>
    </row>
    <row r="95" spans="10:11" x14ac:dyDescent="0.25">
      <c r="J95" s="13"/>
      <c r="K95" s="13"/>
    </row>
    <row r="96" spans="10:11" x14ac:dyDescent="0.25">
      <c r="J96" s="13"/>
      <c r="K96" s="13"/>
    </row>
    <row r="99" spans="10:11" x14ac:dyDescent="0.25">
      <c r="J99" s="13"/>
      <c r="K99" s="13"/>
    </row>
    <row r="100" spans="10:11" x14ac:dyDescent="0.25">
      <c r="J100" s="13"/>
      <c r="K100" s="13"/>
    </row>
    <row r="101" spans="10:11" x14ac:dyDescent="0.25">
      <c r="J101" s="13"/>
      <c r="K101" s="13"/>
    </row>
  </sheetData>
  <mergeCells count="13">
    <mergeCell ref="A47:L47"/>
    <mergeCell ref="P4:R4"/>
    <mergeCell ref="I5:R5"/>
    <mergeCell ref="A1:L1"/>
    <mergeCell ref="A2:L2"/>
    <mergeCell ref="A3:L3"/>
    <mergeCell ref="A4:A6"/>
    <mergeCell ref="B4:B6"/>
    <mergeCell ref="C4:C6"/>
    <mergeCell ref="D4:D6"/>
    <mergeCell ref="E4:L4"/>
    <mergeCell ref="E5:H5"/>
    <mergeCell ref="M4:O4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2025-02-20T05:08:39Z</dcterms:modified>
</cp:coreProperties>
</file>