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N7" i="12" s="1"/>
  <c r="K7" i="12"/>
  <c r="I7" i="12"/>
  <c r="H7" i="12"/>
  <c r="O7" i="12" l="1"/>
  <c r="L47" i="12"/>
  <c r="N16" i="12"/>
  <c r="N39" i="12"/>
  <c r="O39" i="12"/>
  <c r="O33" i="12"/>
  <c r="N31" i="12"/>
  <c r="N33" i="12"/>
  <c r="O31" i="12"/>
  <c r="O16" i="12"/>
  <c r="M4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<sst xmlns="http://schemas.openxmlformats.org/spreadsheetml/2006/main" count="128" uniqueCount="74">
  <si>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</si>
  <si>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</si>
  <si>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</si>
  <si>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</si>
  <si>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</si>
  <si>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</si>
  <si>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</si>
  <si>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</si>
  <si>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</si>
  <si>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</si>
  <si>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</si>
  <si>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</si>
  <si>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</si>
  <si>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</si>
  <si>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</si>
  <si>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</si>
  <si>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</si>
  <si>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</si>
  <si>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</si>
  <si>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</si>
  <si>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</si>
  <si>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</si>
  <si>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</si>
  <si>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</si>
  <si>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</si>
  <si>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</si>
  <si>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</si>
  <si>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</si>
  <si>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</si>
  <si>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</si>
  <si>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</si>
  <si>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</si>
  <si>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</si>
  <si>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</si>
  <si>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</si>
  <si>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</si>
  <si>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</si>
  <si>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</si>
  <si>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</si>
  <si>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</si>
  <si>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</si>
  <si>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</si>
  <si>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</si>
  <si>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</si>
  <si>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</si>
  <si>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</si>
  <si>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</si>
  <si>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</si>
  <si>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</si>
  <si>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</si>
  <si>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</si>
  <si>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</si>
  <si>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</si>
  <si>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</si>
  <si>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</si>
  <si>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</si>
  <si>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</si>
  <si>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</si>
  <si>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</si>
  <si>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</si>
  <si>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</si>
  <si>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</si>
  <si>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</si>
  <si>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</si>
  <si>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</si>
  <si>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</si>
  <si>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</si>
  <si>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</si>
  <si>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</si>
  <si>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</si>
  <si>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</si>
  <si>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</si>
  <si>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</si>
  <si>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12.02.2025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</si>
</sst>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19" zoomScale="70" zoomScaleNormal="70" workbookViewId="0">
      <selection activeCell="H21" sqref="H21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5" ht="30.75" customHeight="1" x14ac:dyDescent="0.3">
      <c r="A2" s="36" t="s">
        <v>62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ht="18.75" x14ac:dyDescent="0.3">
      <c r="A3" s="38"/>
      <c r="B3" s="39"/>
      <c r="C3" s="39"/>
      <c r="D3" s="39"/>
      <c r="E3" s="39"/>
      <c r="F3" s="39"/>
      <c r="G3" s="39"/>
      <c r="H3" s="40"/>
      <c r="I3" s="40"/>
      <c r="J3" s="40"/>
      <c r="K3" s="40"/>
    </row>
    <row r="4" spans="1:15" ht="29.25" customHeight="1" x14ac:dyDescent="0.3">
      <c r="A4" s="41" t="s">
        <v>68</v>
      </c>
      <c r="B4" s="44" t="s">
        <v>69</v>
      </c>
      <c r="C4" s="23"/>
      <c r="D4" s="46" t="s">
        <v>1</v>
      </c>
      <c r="E4" s="46"/>
      <c r="F4" s="46"/>
      <c r="G4" s="46"/>
      <c r="H4" s="46" t="s">
        <v>73</v>
      </c>
      <c r="I4" s="46"/>
      <c r="J4" s="46"/>
      <c r="K4" s="46"/>
      <c r="L4" s="46"/>
      <c r="M4" s="46"/>
      <c r="N4" s="46"/>
      <c r="O4" s="46"/>
    </row>
    <row r="5" spans="1:15" ht="122.25" customHeight="1" x14ac:dyDescent="0.3">
      <c r="A5" s="42"/>
      <c r="B5" s="45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7" t="s">
        <v>2</v>
      </c>
      <c r="I5" s="48"/>
      <c r="J5" s="49" t="s">
        <v>3</v>
      </c>
      <c r="K5" s="50"/>
      <c r="L5" s="51" t="s">
        <v>71</v>
      </c>
      <c r="M5" s="51"/>
      <c r="N5" s="52" t="s">
        <v>72</v>
      </c>
      <c r="O5" s="52"/>
    </row>
    <row r="6" spans="1:15" ht="24" customHeight="1" x14ac:dyDescent="0.3">
      <c r="A6" s="43"/>
      <c r="B6" s="45"/>
      <c r="C6" s="24"/>
      <c r="D6" s="53">
        <v>45693</v>
      </c>
      <c r="E6" s="54"/>
      <c r="F6" s="53">
        <v>45700</v>
      </c>
      <c r="G6" s="54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6">
        <v>666.5</v>
      </c>
      <c r="E7" s="13">
        <v>0</v>
      </c>
      <c r="F7" s="26">
        <v>674</v>
      </c>
      <c r="G7" s="13">
        <v>0</v>
      </c>
      <c r="H7" s="11">
        <f t="shared" ref="H7:H46" si="0">F7/D7*100</f>
        <v>101.12528132033007</v>
      </c>
      <c r="I7" s="6">
        <f t="shared" ref="I7:I46" si="1">F7-D7</f>
        <v>7.5</v>
      </c>
      <c r="J7" s="14">
        <v>0</v>
      </c>
      <c r="K7" s="17">
        <f t="shared" ref="K7:K46" si="2">G7-E7</f>
        <v>0</v>
      </c>
      <c r="L7" s="22">
        <f t="shared" ref="L7:L46" si="3">G7/F7*100</f>
        <v>0</v>
      </c>
      <c r="M7" s="22">
        <f t="shared" ref="M7:M16" si="4">G7-F7</f>
        <v>-674</v>
      </c>
      <c r="N7" s="34">
        <f>SUM(L7:L12)/5</f>
        <v>86.675889111867122</v>
      </c>
      <c r="O7" s="31">
        <f>SUM(M7:M12)/5</f>
        <v>-221.15</v>
      </c>
    </row>
    <row r="8" spans="1:15" ht="18.75" x14ac:dyDescent="0.3">
      <c r="A8" s="3" t="s">
        <v>50</v>
      </c>
      <c r="B8" s="25" t="s">
        <v>6</v>
      </c>
      <c r="C8" s="25"/>
      <c r="D8" s="26">
        <v>936.33333333333337</v>
      </c>
      <c r="E8" s="13">
        <v>730</v>
      </c>
      <c r="F8" s="26">
        <v>748.33333333333337</v>
      </c>
      <c r="G8" s="13">
        <v>745.75</v>
      </c>
      <c r="H8" s="11">
        <f t="shared" si="0"/>
        <v>79.921680313278742</v>
      </c>
      <c r="I8" s="6">
        <f t="shared" si="1"/>
        <v>-188</v>
      </c>
      <c r="J8" s="14">
        <f t="shared" ref="J8:J46" si="5">G8/E8*100</f>
        <v>102.15753424657534</v>
      </c>
      <c r="K8" s="17">
        <f t="shared" si="2"/>
        <v>15.75</v>
      </c>
      <c r="L8" s="20">
        <f t="shared" si="3"/>
        <v>99.654788418708236</v>
      </c>
      <c r="M8" s="22">
        <f t="shared" si="4"/>
        <v>-2.5833333333333712</v>
      </c>
      <c r="N8" s="34"/>
      <c r="O8" s="31"/>
    </row>
    <row r="9" spans="1:15" ht="18.75" x14ac:dyDescent="0.3">
      <c r="A9" s="3" t="s">
        <v>10</v>
      </c>
      <c r="B9" s="25" t="s">
        <v>6</v>
      </c>
      <c r="C9" s="25"/>
      <c r="D9" s="26">
        <v>419.33333333333331</v>
      </c>
      <c r="E9" s="13">
        <v>302</v>
      </c>
      <c r="F9" s="26">
        <v>388.33333333333331</v>
      </c>
      <c r="G9" s="13">
        <v>302</v>
      </c>
      <c r="H9" s="11">
        <f t="shared" si="0"/>
        <v>92.607313195548485</v>
      </c>
      <c r="I9" s="6">
        <f t="shared" si="1"/>
        <v>-31</v>
      </c>
      <c r="J9" s="14">
        <f t="shared" si="5"/>
        <v>100</v>
      </c>
      <c r="K9" s="17">
        <f t="shared" si="2"/>
        <v>0</v>
      </c>
      <c r="L9" s="20">
        <f t="shared" si="3"/>
        <v>77.768240343347642</v>
      </c>
      <c r="M9" s="22">
        <f t="shared" si="4"/>
        <v>-86.333333333333314</v>
      </c>
      <c r="N9" s="34"/>
      <c r="O9" s="31"/>
    </row>
    <row r="10" spans="1:15" ht="18.75" x14ac:dyDescent="0.3">
      <c r="A10" s="3" t="s">
        <v>7</v>
      </c>
      <c r="B10" s="25" t="s">
        <v>6</v>
      </c>
      <c r="C10" s="25"/>
      <c r="D10" s="26">
        <v>548</v>
      </c>
      <c r="E10" s="13">
        <v>451.66666666666669</v>
      </c>
      <c r="F10" s="26">
        <v>472.66666666666669</v>
      </c>
      <c r="G10" s="13">
        <v>451.66666666666669</v>
      </c>
      <c r="H10" s="11">
        <f t="shared" si="0"/>
        <v>86.253041362530411</v>
      </c>
      <c r="I10" s="6">
        <f t="shared" si="1"/>
        <v>-75.333333333333314</v>
      </c>
      <c r="J10" s="14">
        <f t="shared" si="5"/>
        <v>100</v>
      </c>
      <c r="K10" s="17">
        <f t="shared" si="2"/>
        <v>0</v>
      </c>
      <c r="L10" s="20">
        <f t="shared" si="3"/>
        <v>95.557122708039486</v>
      </c>
      <c r="M10" s="22">
        <f t="shared" si="4"/>
        <v>-21</v>
      </c>
      <c r="N10" s="34"/>
      <c r="O10" s="31"/>
    </row>
    <row r="11" spans="1:15" ht="18.75" x14ac:dyDescent="0.3">
      <c r="A11" s="3" t="s">
        <v>11</v>
      </c>
      <c r="B11" s="25" t="s">
        <v>6</v>
      </c>
      <c r="C11" s="25"/>
      <c r="D11" s="26">
        <v>334.66666666666669</v>
      </c>
      <c r="E11" s="13">
        <v>306.33333333333331</v>
      </c>
      <c r="F11" s="26">
        <v>334.66666666666669</v>
      </c>
      <c r="G11" s="13">
        <v>307.66666666666669</v>
      </c>
      <c r="H11" s="11">
        <f t="shared" si="0"/>
        <v>100</v>
      </c>
      <c r="I11" s="6">
        <f t="shared" si="1"/>
        <v>0</v>
      </c>
      <c r="J11" s="14">
        <f t="shared" si="5"/>
        <v>100.43525571273125</v>
      </c>
      <c r="K11" s="17">
        <f t="shared" si="2"/>
        <v>1.3333333333333712</v>
      </c>
      <c r="L11" s="20">
        <f t="shared" si="3"/>
        <v>91.932270916334659</v>
      </c>
      <c r="M11" s="22">
        <f t="shared" si="4"/>
        <v>-27</v>
      </c>
      <c r="N11" s="34"/>
      <c r="O11" s="31"/>
    </row>
    <row r="12" spans="1:15" ht="18.75" x14ac:dyDescent="0.3">
      <c r="A12" s="3" t="s">
        <v>12</v>
      </c>
      <c r="B12" s="25" t="s">
        <v>6</v>
      </c>
      <c r="C12" s="25" t="s">
        <v>47</v>
      </c>
      <c r="D12" s="26">
        <v>837</v>
      </c>
      <c r="E12" s="13">
        <v>640.16666666666663</v>
      </c>
      <c r="F12" s="26">
        <v>935</v>
      </c>
      <c r="G12" s="13">
        <v>640.16666666666663</v>
      </c>
      <c r="H12" s="28">
        <f t="shared" si="0"/>
        <v>111.70848267622462</v>
      </c>
      <c r="I12" s="29">
        <f t="shared" si="1"/>
        <v>98</v>
      </c>
      <c r="J12" s="14">
        <f t="shared" si="5"/>
        <v>100</v>
      </c>
      <c r="K12" s="17">
        <f t="shared" si="2"/>
        <v>0</v>
      </c>
      <c r="L12" s="20">
        <f t="shared" si="3"/>
        <v>68.467023172905513</v>
      </c>
      <c r="M12" s="22">
        <f t="shared" si="4"/>
        <v>-294.83333333333337</v>
      </c>
      <c r="N12" s="34"/>
      <c r="O12" s="31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6">
        <v>71.666666666666671</v>
      </c>
      <c r="E13" s="13">
        <v>70.666666666666671</v>
      </c>
      <c r="F13" s="26">
        <v>83.333333333333329</v>
      </c>
      <c r="G13" s="13">
        <v>70.666666666666671</v>
      </c>
      <c r="H13" s="28">
        <f t="shared" si="0"/>
        <v>116.27906976744184</v>
      </c>
      <c r="I13" s="28">
        <f t="shared" si="1"/>
        <v>11.666666666666657</v>
      </c>
      <c r="J13" s="15">
        <f t="shared" si="5"/>
        <v>100</v>
      </c>
      <c r="K13" s="27">
        <f t="shared" si="2"/>
        <v>0</v>
      </c>
      <c r="L13" s="20">
        <f t="shared" si="3"/>
        <v>84.800000000000011</v>
      </c>
      <c r="M13" s="22">
        <f t="shared" si="4"/>
        <v>-12.666666666666657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6">
        <v>273.5</v>
      </c>
      <c r="E14" s="13">
        <v>188</v>
      </c>
      <c r="F14" s="26">
        <v>273.5</v>
      </c>
      <c r="G14" s="13">
        <v>188</v>
      </c>
      <c r="H14" s="11">
        <f t="shared" si="0"/>
        <v>100</v>
      </c>
      <c r="I14" s="11">
        <f t="shared" si="1"/>
        <v>0</v>
      </c>
      <c r="J14" s="15">
        <f t="shared" si="5"/>
        <v>100</v>
      </c>
      <c r="K14" s="27">
        <f t="shared" si="2"/>
        <v>0</v>
      </c>
      <c r="L14" s="20">
        <f t="shared" si="3"/>
        <v>68.738574040219376</v>
      </c>
      <c r="M14" s="22">
        <f t="shared" si="4"/>
        <v>-85.5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6">
        <v>465</v>
      </c>
      <c r="E15" s="13">
        <v>436.3</v>
      </c>
      <c r="F15" s="26">
        <v>465</v>
      </c>
      <c r="G15" s="13">
        <v>493.05333333333328</v>
      </c>
      <c r="H15" s="11">
        <f t="shared" si="0"/>
        <v>100</v>
      </c>
      <c r="I15" s="11">
        <f t="shared" si="1"/>
        <v>0</v>
      </c>
      <c r="J15" s="28">
        <f t="shared" si="5"/>
        <v>113.00786920314766</v>
      </c>
      <c r="K15" s="55">
        <f t="shared" si="2"/>
        <v>56.753333333333273</v>
      </c>
      <c r="L15" s="20">
        <f t="shared" si="3"/>
        <v>106.03297491039424</v>
      </c>
      <c r="M15" s="22">
        <f t="shared" si="4"/>
        <v>28.053333333333285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6">
        <v>1151.6666666666667</v>
      </c>
      <c r="E16" s="13">
        <v>998.41666666666663</v>
      </c>
      <c r="F16" s="26">
        <v>1151.6666666666667</v>
      </c>
      <c r="G16" s="13">
        <v>998.41666666666663</v>
      </c>
      <c r="H16" s="11">
        <f t="shared" si="0"/>
        <v>100</v>
      </c>
      <c r="I16" s="11">
        <f t="shared" si="1"/>
        <v>0</v>
      </c>
      <c r="J16" s="14">
        <f t="shared" si="5"/>
        <v>100</v>
      </c>
      <c r="K16" s="17">
        <f t="shared" si="2"/>
        <v>0</v>
      </c>
      <c r="L16" s="20">
        <f t="shared" si="3"/>
        <v>86.693198263386378</v>
      </c>
      <c r="M16" s="22">
        <f t="shared" si="4"/>
        <v>-153.25000000000011</v>
      </c>
      <c r="N16" s="34">
        <f>SUM(L16:L22)/7</f>
        <v>91.122269064236178</v>
      </c>
      <c r="O16" s="31">
        <f>SUM(M16:M22)/7</f>
        <v>-82.720000000000013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6">
        <v>173.22333333333333</v>
      </c>
      <c r="E17" s="13">
        <v>168.70000000000002</v>
      </c>
      <c r="F17" s="26">
        <v>176</v>
      </c>
      <c r="G17" s="13">
        <v>174.84666666666666</v>
      </c>
      <c r="H17" s="11">
        <f t="shared" si="0"/>
        <v>101.60294032751554</v>
      </c>
      <c r="I17" s="6">
        <f t="shared" si="1"/>
        <v>2.7766666666666708</v>
      </c>
      <c r="J17" s="29">
        <f t="shared" si="5"/>
        <v>103.64354870578936</v>
      </c>
      <c r="K17" s="30">
        <f t="shared" si="2"/>
        <v>6.146666666666647</v>
      </c>
      <c r="L17" s="20">
        <f t="shared" si="3"/>
        <v>99.344696969696969</v>
      </c>
      <c r="M17" s="22">
        <f>G18-F18</f>
        <v>-166.66666666666669</v>
      </c>
      <c r="N17" s="34"/>
      <c r="O17" s="31"/>
    </row>
    <row r="18" spans="1:15" ht="18.75" x14ac:dyDescent="0.3">
      <c r="A18" s="3" t="s">
        <v>36</v>
      </c>
      <c r="B18" s="25" t="s">
        <v>6</v>
      </c>
      <c r="C18" s="25" t="s">
        <v>41</v>
      </c>
      <c r="D18" s="26">
        <v>394</v>
      </c>
      <c r="E18" s="13">
        <v>261.13</v>
      </c>
      <c r="F18" s="26">
        <v>455.66666666666669</v>
      </c>
      <c r="G18" s="13">
        <v>289</v>
      </c>
      <c r="H18" s="28">
        <f t="shared" si="0"/>
        <v>115.65143824027074</v>
      </c>
      <c r="I18" s="29">
        <f t="shared" si="1"/>
        <v>61.666666666666686</v>
      </c>
      <c r="J18" s="29">
        <f t="shared" si="5"/>
        <v>110.67284494313176</v>
      </c>
      <c r="K18" s="30">
        <f t="shared" si="2"/>
        <v>27.870000000000005</v>
      </c>
      <c r="L18" s="20">
        <f t="shared" si="3"/>
        <v>63.423555230431596</v>
      </c>
      <c r="M18" s="22">
        <f t="shared" ref="M18:M27" si="6">G18-F18</f>
        <v>-166.66666666666669</v>
      </c>
      <c r="N18" s="34"/>
      <c r="O18" s="31"/>
    </row>
    <row r="19" spans="1:15" ht="37.5" x14ac:dyDescent="0.3">
      <c r="A19" s="3" t="s">
        <v>37</v>
      </c>
      <c r="B19" s="25" t="s">
        <v>6</v>
      </c>
      <c r="C19" s="25" t="s">
        <v>52</v>
      </c>
      <c r="D19" s="26">
        <v>523.5333333333333</v>
      </c>
      <c r="E19" s="13">
        <v>462</v>
      </c>
      <c r="F19" s="26">
        <v>523.5333333333333</v>
      </c>
      <c r="G19" s="13">
        <v>447.02666666666664</v>
      </c>
      <c r="H19" s="11">
        <f t="shared" si="0"/>
        <v>100</v>
      </c>
      <c r="I19" s="6">
        <f t="shared" si="1"/>
        <v>0</v>
      </c>
      <c r="J19" s="14">
        <f t="shared" si="5"/>
        <v>96.759018759018758</v>
      </c>
      <c r="K19" s="17">
        <f t="shared" si="2"/>
        <v>-14.973333333333358</v>
      </c>
      <c r="L19" s="20">
        <f t="shared" si="3"/>
        <v>85.386476505793965</v>
      </c>
      <c r="M19" s="22">
        <f t="shared" si="6"/>
        <v>-76.506666666666661</v>
      </c>
      <c r="N19" s="34"/>
      <c r="O19" s="31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6">
        <v>497.7</v>
      </c>
      <c r="E20" s="13">
        <v>600.83333333333337</v>
      </c>
      <c r="F20" s="26">
        <v>497.7</v>
      </c>
      <c r="G20" s="13">
        <v>610.16666666666663</v>
      </c>
      <c r="H20" s="11">
        <f t="shared" si="0"/>
        <v>100</v>
      </c>
      <c r="I20" s="6">
        <f t="shared" si="1"/>
        <v>0</v>
      </c>
      <c r="J20" s="14">
        <f t="shared" si="5"/>
        <v>101.55339805825241</v>
      </c>
      <c r="K20" s="17">
        <f t="shared" si="2"/>
        <v>9.3333333333332575</v>
      </c>
      <c r="L20" s="20">
        <f t="shared" si="3"/>
        <v>122.59728082512893</v>
      </c>
      <c r="M20" s="22">
        <f t="shared" si="6"/>
        <v>112.46666666666664</v>
      </c>
      <c r="N20" s="34"/>
      <c r="O20" s="31"/>
    </row>
    <row r="21" spans="1:15" ht="37.5" x14ac:dyDescent="0.3">
      <c r="A21" s="3" t="s">
        <v>16</v>
      </c>
      <c r="B21" s="25" t="s">
        <v>8</v>
      </c>
      <c r="C21" s="25" t="s">
        <v>52</v>
      </c>
      <c r="D21" s="26">
        <v>115.66666666666667</v>
      </c>
      <c r="E21" s="13">
        <v>110.16666666666667</v>
      </c>
      <c r="F21" s="26">
        <v>115.66666666666667</v>
      </c>
      <c r="G21" s="13">
        <v>112.33333333333333</v>
      </c>
      <c r="H21" s="11">
        <f t="shared" si="0"/>
        <v>100</v>
      </c>
      <c r="I21" s="6">
        <f t="shared" si="1"/>
        <v>0</v>
      </c>
      <c r="J21" s="14">
        <f t="shared" si="5"/>
        <v>101.96671709531013</v>
      </c>
      <c r="K21" s="17">
        <f t="shared" si="2"/>
        <v>2.1666666666666572</v>
      </c>
      <c r="L21" s="20">
        <f t="shared" si="3"/>
        <v>97.118155619596536</v>
      </c>
      <c r="M21" s="22">
        <f t="shared" si="6"/>
        <v>-3.3333333333333428</v>
      </c>
      <c r="N21" s="34"/>
      <c r="O21" s="31"/>
    </row>
    <row r="22" spans="1:15" ht="18.75" x14ac:dyDescent="0.3">
      <c r="A22" s="3" t="s">
        <v>39</v>
      </c>
      <c r="B22" s="25" t="s">
        <v>6</v>
      </c>
      <c r="C22" s="25"/>
      <c r="D22" s="26">
        <v>782</v>
      </c>
      <c r="E22" s="13">
        <v>623.58333333333337</v>
      </c>
      <c r="F22" s="26">
        <v>748.66666666666663</v>
      </c>
      <c r="G22" s="13">
        <v>623.58333333333337</v>
      </c>
      <c r="H22" s="11">
        <f t="shared" si="0"/>
        <v>95.737425404944588</v>
      </c>
      <c r="I22" s="6">
        <f t="shared" si="1"/>
        <v>-33.333333333333371</v>
      </c>
      <c r="J22" s="14">
        <f t="shared" si="5"/>
        <v>100</v>
      </c>
      <c r="K22" s="17">
        <f t="shared" si="2"/>
        <v>0</v>
      </c>
      <c r="L22" s="20">
        <f t="shared" si="3"/>
        <v>83.292520035618892</v>
      </c>
      <c r="M22" s="22">
        <f t="shared" si="6"/>
        <v>-125.08333333333326</v>
      </c>
      <c r="N22" s="34"/>
      <c r="O22" s="31"/>
    </row>
    <row r="23" spans="1:15" ht="18.75" x14ac:dyDescent="0.3">
      <c r="A23" s="3" t="s">
        <v>17</v>
      </c>
      <c r="B23" s="25" t="s">
        <v>9</v>
      </c>
      <c r="C23" s="25"/>
      <c r="D23" s="26">
        <v>196.66666666666666</v>
      </c>
      <c r="E23" s="13">
        <v>169.16666666666666</v>
      </c>
      <c r="F23" s="26">
        <v>197.5</v>
      </c>
      <c r="G23" s="13">
        <v>165.5</v>
      </c>
      <c r="H23" s="11">
        <f t="shared" si="0"/>
        <v>100.42372881355932</v>
      </c>
      <c r="I23" s="6">
        <f t="shared" si="1"/>
        <v>0.83333333333334281</v>
      </c>
      <c r="J23" s="14">
        <f t="shared" si="5"/>
        <v>97.832512315270932</v>
      </c>
      <c r="K23" s="17">
        <f t="shared" si="2"/>
        <v>-3.6666666666666572</v>
      </c>
      <c r="L23" s="20">
        <f t="shared" si="3"/>
        <v>83.797468354430379</v>
      </c>
      <c r="M23" s="22">
        <f t="shared" si="6"/>
        <v>-32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6">
        <v>110.66666666666667</v>
      </c>
      <c r="E24" s="13">
        <v>99.966666666666654</v>
      </c>
      <c r="F24" s="26">
        <v>110.66666666666667</v>
      </c>
      <c r="G24" s="13">
        <v>96.8</v>
      </c>
      <c r="H24" s="11">
        <f t="shared" si="0"/>
        <v>100</v>
      </c>
      <c r="I24" s="6">
        <f t="shared" si="1"/>
        <v>0</v>
      </c>
      <c r="J24" s="14">
        <f t="shared" si="5"/>
        <v>96.832277425808613</v>
      </c>
      <c r="K24" s="17">
        <f t="shared" si="2"/>
        <v>-3.1666666666666572</v>
      </c>
      <c r="L24" s="20">
        <f t="shared" si="3"/>
        <v>87.469879518072275</v>
      </c>
      <c r="M24" s="22">
        <f t="shared" si="6"/>
        <v>-13.866666666666674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6">
        <v>309.33333333333331</v>
      </c>
      <c r="E25" s="13">
        <v>275.3</v>
      </c>
      <c r="F25" s="26">
        <v>309.33333333333331</v>
      </c>
      <c r="G25" s="13">
        <v>285.23333333333335</v>
      </c>
      <c r="H25" s="11">
        <f t="shared" si="0"/>
        <v>100</v>
      </c>
      <c r="I25" s="6">
        <f t="shared" si="1"/>
        <v>0</v>
      </c>
      <c r="J25" s="29">
        <f t="shared" si="5"/>
        <v>103.60818501029181</v>
      </c>
      <c r="K25" s="30">
        <f t="shared" si="2"/>
        <v>9.9333333333333371</v>
      </c>
      <c r="L25" s="20">
        <f t="shared" si="3"/>
        <v>92.20905172413795</v>
      </c>
      <c r="M25" s="22">
        <f t="shared" si="6"/>
        <v>-24.099999999999966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6">
        <v>332.86666666666667</v>
      </c>
      <c r="E26" s="13">
        <v>293.46666666666664</v>
      </c>
      <c r="F26" s="26">
        <v>332.86666666666667</v>
      </c>
      <c r="G26" s="13">
        <v>324.65000000000003</v>
      </c>
      <c r="H26" s="11">
        <f t="shared" si="0"/>
        <v>100</v>
      </c>
      <c r="I26" s="6">
        <f t="shared" si="1"/>
        <v>0</v>
      </c>
      <c r="J26" s="29">
        <f t="shared" si="5"/>
        <v>110.62585188550659</v>
      </c>
      <c r="K26" s="30">
        <f t="shared" si="2"/>
        <v>31.183333333333394</v>
      </c>
      <c r="L26" s="20">
        <f t="shared" si="3"/>
        <v>97.53154416182656</v>
      </c>
      <c r="M26" s="22">
        <f t="shared" si="6"/>
        <v>-8.2166666666666401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6">
        <v>1326.6666666666667</v>
      </c>
      <c r="E27" s="13">
        <v>582.33333333333337</v>
      </c>
      <c r="F27" s="26">
        <v>866.66666666666663</v>
      </c>
      <c r="G27" s="13">
        <v>582.33333333333337</v>
      </c>
      <c r="H27" s="11">
        <f t="shared" si="0"/>
        <v>65.326633165829136</v>
      </c>
      <c r="I27" s="6">
        <f t="shared" si="1"/>
        <v>-460.00000000000011</v>
      </c>
      <c r="J27" s="14">
        <f t="shared" si="5"/>
        <v>100</v>
      </c>
      <c r="K27" s="17">
        <f t="shared" si="2"/>
        <v>0</v>
      </c>
      <c r="L27" s="20">
        <f t="shared" si="3"/>
        <v>67.192307692307693</v>
      </c>
      <c r="M27" s="22">
        <f t="shared" si="6"/>
        <v>-284.33333333333326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6">
        <v>46</v>
      </c>
      <c r="E28" s="13">
        <v>45.366666666666667</v>
      </c>
      <c r="F28" s="26">
        <v>47.666666666666664</v>
      </c>
      <c r="G28" s="13">
        <v>45.300000000000004</v>
      </c>
      <c r="H28" s="28">
        <f t="shared" si="0"/>
        <v>103.62318840579709</v>
      </c>
      <c r="I28" s="29">
        <f t="shared" si="1"/>
        <v>1.6666666666666643</v>
      </c>
      <c r="J28" s="14">
        <f t="shared" si="5"/>
        <v>99.853049228508468</v>
      </c>
      <c r="K28" s="17">
        <f t="shared" si="2"/>
        <v>-6.6666666666662877E-2</v>
      </c>
      <c r="L28" s="20">
        <f t="shared" si="3"/>
        <v>95.03496503496504</v>
      </c>
      <c r="M28" s="22">
        <f>G29-F29</f>
        <v>-567.15333333333319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6">
        <v>2686.1533333333332</v>
      </c>
      <c r="E29" s="13">
        <v>2119</v>
      </c>
      <c r="F29" s="26">
        <v>2686.1533333333332</v>
      </c>
      <c r="G29" s="13">
        <v>2119</v>
      </c>
      <c r="H29" s="11">
        <f t="shared" si="0"/>
        <v>100</v>
      </c>
      <c r="I29" s="6">
        <f t="shared" si="1"/>
        <v>0</v>
      </c>
      <c r="J29" s="14">
        <f t="shared" si="5"/>
        <v>100</v>
      </c>
      <c r="K29" s="17">
        <f t="shared" si="2"/>
        <v>0</v>
      </c>
      <c r="L29" s="20">
        <f t="shared" si="3"/>
        <v>78.88604026079426</v>
      </c>
      <c r="M29" s="22">
        <f>G29-F29</f>
        <v>-567.15333333333319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6">
        <v>58</v>
      </c>
      <c r="E30" s="13">
        <v>58.966666666666669</v>
      </c>
      <c r="F30" s="26">
        <v>58</v>
      </c>
      <c r="G30" s="13">
        <v>59.016666666666673</v>
      </c>
      <c r="H30" s="11">
        <f t="shared" si="0"/>
        <v>100</v>
      </c>
      <c r="I30" s="6">
        <f t="shared" si="1"/>
        <v>0</v>
      </c>
      <c r="J30" s="14">
        <f t="shared" si="5"/>
        <v>100.08479366873941</v>
      </c>
      <c r="K30" s="17">
        <f t="shared" si="2"/>
        <v>5.0000000000004263E-2</v>
      </c>
      <c r="L30" s="20">
        <f t="shared" si="3"/>
        <v>101.7528735632184</v>
      </c>
      <c r="M30" s="22">
        <f>G31-F31</f>
        <v>-4.8333333333333286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6">
        <v>90.666666666666671</v>
      </c>
      <c r="E31" s="13">
        <v>80.7</v>
      </c>
      <c r="F31" s="26">
        <v>87.333333333333329</v>
      </c>
      <c r="G31" s="13">
        <v>82.5</v>
      </c>
      <c r="H31" s="11">
        <f t="shared" si="0"/>
        <v>96.323529411764696</v>
      </c>
      <c r="I31" s="6">
        <f t="shared" si="1"/>
        <v>-3.3333333333333428</v>
      </c>
      <c r="J31" s="14">
        <f t="shared" si="5"/>
        <v>102.23048327137548</v>
      </c>
      <c r="K31" s="17">
        <f t="shared" si="2"/>
        <v>1.7999999999999972</v>
      </c>
      <c r="L31" s="20">
        <f t="shared" si="3"/>
        <v>94.465648854961842</v>
      </c>
      <c r="M31" s="22">
        <f t="shared" ref="M31:M46" si="7">G31-F31</f>
        <v>-4.8333333333333286</v>
      </c>
      <c r="N31" s="34">
        <f>SUM(L31:L32)/2</f>
        <v>93.576861504365809</v>
      </c>
      <c r="O31" s="31">
        <f>SUM(M31:M32)/2</f>
        <v>-5.3616666666666575</v>
      </c>
    </row>
    <row r="32" spans="1:15" ht="37.5" x14ac:dyDescent="0.3">
      <c r="A32" s="3" t="s">
        <v>0</v>
      </c>
      <c r="B32" s="25" t="s">
        <v>6</v>
      </c>
      <c r="C32" s="25"/>
      <c r="D32" s="26">
        <v>80.553333333333327</v>
      </c>
      <c r="E32" s="13">
        <v>73.553333333333327</v>
      </c>
      <c r="F32" s="26">
        <v>80.553333333333327</v>
      </c>
      <c r="G32" s="13">
        <v>74.663333333333341</v>
      </c>
      <c r="H32" s="11">
        <f t="shared" si="0"/>
        <v>100</v>
      </c>
      <c r="I32" s="6">
        <f t="shared" si="1"/>
        <v>0</v>
      </c>
      <c r="J32" s="14">
        <f t="shared" si="5"/>
        <v>101.50910903652681</v>
      </c>
      <c r="K32" s="17">
        <f t="shared" si="2"/>
        <v>1.1100000000000136</v>
      </c>
      <c r="L32" s="22">
        <f t="shared" si="3"/>
        <v>92.688074153769776</v>
      </c>
      <c r="M32" s="22">
        <f t="shared" si="7"/>
        <v>-5.8899999999999864</v>
      </c>
      <c r="N32" s="34"/>
      <c r="O32" s="31"/>
    </row>
    <row r="33" spans="1:15" ht="18.75" x14ac:dyDescent="0.3">
      <c r="A33" s="3" t="s">
        <v>25</v>
      </c>
      <c r="B33" s="25" t="s">
        <v>6</v>
      </c>
      <c r="C33" s="25" t="s">
        <v>53</v>
      </c>
      <c r="D33" s="26">
        <v>124.33333333333333</v>
      </c>
      <c r="E33" s="13">
        <v>108.16666666666667</v>
      </c>
      <c r="F33" s="26">
        <v>124.33333333333333</v>
      </c>
      <c r="G33" s="13">
        <v>105.03333333333335</v>
      </c>
      <c r="H33" s="11">
        <f t="shared" si="0"/>
        <v>100</v>
      </c>
      <c r="I33" s="6">
        <f t="shared" si="1"/>
        <v>0</v>
      </c>
      <c r="J33" s="14">
        <f t="shared" si="5"/>
        <v>97.103235747303557</v>
      </c>
      <c r="K33" s="17">
        <f t="shared" si="2"/>
        <v>-3.1333333333333258</v>
      </c>
      <c r="L33" s="20">
        <f t="shared" si="3"/>
        <v>84.477211796246664</v>
      </c>
      <c r="M33" s="22">
        <f t="shared" si="7"/>
        <v>-19.299999999999983</v>
      </c>
      <c r="N33" s="34">
        <f>SUM(L33:L38)/6</f>
        <v>86.258171428333597</v>
      </c>
      <c r="O33" s="31">
        <f>SUM(M33:M38)/6</f>
        <v>-15.524444444444446</v>
      </c>
    </row>
    <row r="34" spans="1:15" ht="18.75" x14ac:dyDescent="0.3">
      <c r="A34" s="3" t="s">
        <v>63</v>
      </c>
      <c r="B34" s="25" t="s">
        <v>6</v>
      </c>
      <c r="C34" s="25"/>
      <c r="D34" s="26">
        <v>74</v>
      </c>
      <c r="E34" s="13">
        <v>66.033333333333331</v>
      </c>
      <c r="F34" s="26">
        <v>70</v>
      </c>
      <c r="G34" s="13">
        <v>66.11666666666666</v>
      </c>
      <c r="H34" s="11">
        <f t="shared" si="0"/>
        <v>94.594594594594597</v>
      </c>
      <c r="I34" s="6">
        <f t="shared" si="1"/>
        <v>-4</v>
      </c>
      <c r="J34" s="14">
        <f t="shared" si="5"/>
        <v>100.12619888944975</v>
      </c>
      <c r="K34" s="17">
        <f t="shared" si="2"/>
        <v>8.3333333333328596E-2</v>
      </c>
      <c r="L34" s="20">
        <f t="shared" si="3"/>
        <v>94.452380952380949</v>
      </c>
      <c r="M34" s="22">
        <f t="shared" si="7"/>
        <v>-3.88333333333334</v>
      </c>
      <c r="N34" s="34"/>
      <c r="O34" s="31"/>
    </row>
    <row r="35" spans="1:15" ht="18.75" x14ac:dyDescent="0.3">
      <c r="A35" s="3" t="s">
        <v>26</v>
      </c>
      <c r="B35" s="25" t="s">
        <v>6</v>
      </c>
      <c r="C35" s="25" t="s">
        <v>59</v>
      </c>
      <c r="D35" s="26">
        <v>76.666666666666671</v>
      </c>
      <c r="E35" s="13">
        <v>69.266666666666666</v>
      </c>
      <c r="F35" s="26">
        <v>76.666666666666671</v>
      </c>
      <c r="G35" s="13">
        <v>69.266666666666666</v>
      </c>
      <c r="H35" s="11">
        <f t="shared" si="0"/>
        <v>100</v>
      </c>
      <c r="I35" s="6">
        <f t="shared" si="1"/>
        <v>0</v>
      </c>
      <c r="J35" s="14">
        <f t="shared" si="5"/>
        <v>100</v>
      </c>
      <c r="K35" s="17">
        <f t="shared" si="2"/>
        <v>0</v>
      </c>
      <c r="L35" s="20">
        <f t="shared" si="3"/>
        <v>90.347826086956516</v>
      </c>
      <c r="M35" s="22">
        <f t="shared" si="7"/>
        <v>-7.4000000000000057</v>
      </c>
      <c r="N35" s="34"/>
      <c r="O35" s="31"/>
    </row>
    <row r="36" spans="1:15" ht="18.75" x14ac:dyDescent="0.3">
      <c r="A36" s="3" t="s">
        <v>42</v>
      </c>
      <c r="B36" s="25" t="s">
        <v>6</v>
      </c>
      <c r="C36" s="25" t="s">
        <v>53</v>
      </c>
      <c r="D36" s="26">
        <v>79</v>
      </c>
      <c r="E36" s="13">
        <v>68.583333333333329</v>
      </c>
      <c r="F36" s="26">
        <v>79</v>
      </c>
      <c r="G36" s="13">
        <v>68.583333333333329</v>
      </c>
      <c r="H36" s="11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86.814345991561169</v>
      </c>
      <c r="M36" s="22">
        <f t="shared" si="7"/>
        <v>-10.416666666666671</v>
      </c>
      <c r="N36" s="34"/>
      <c r="O36" s="31"/>
    </row>
    <row r="37" spans="1:15" ht="18.75" x14ac:dyDescent="0.3">
      <c r="A37" s="3" t="s">
        <v>43</v>
      </c>
      <c r="B37" s="25" t="s">
        <v>6</v>
      </c>
      <c r="C37" s="25" t="s">
        <v>45</v>
      </c>
      <c r="D37" s="26">
        <v>160</v>
      </c>
      <c r="E37" s="13">
        <v>82.466666666666669</v>
      </c>
      <c r="F37" s="26">
        <v>135</v>
      </c>
      <c r="G37" s="13">
        <v>82.466666666666669</v>
      </c>
      <c r="H37" s="11">
        <f t="shared" si="0"/>
        <v>84.375</v>
      </c>
      <c r="I37" s="6">
        <f t="shared" si="1"/>
        <v>-25</v>
      </c>
      <c r="J37" s="14">
        <f t="shared" si="5"/>
        <v>100</v>
      </c>
      <c r="K37" s="17">
        <f t="shared" si="2"/>
        <v>0</v>
      </c>
      <c r="L37" s="20">
        <f t="shared" si="3"/>
        <v>61.086419753086417</v>
      </c>
      <c r="M37" s="22">
        <f t="shared" si="7"/>
        <v>-52.533333333333331</v>
      </c>
      <c r="N37" s="34"/>
      <c r="O37" s="31"/>
    </row>
    <row r="38" spans="1:15" ht="18.75" x14ac:dyDescent="0.3">
      <c r="A38" s="3" t="s">
        <v>44</v>
      </c>
      <c r="B38" s="25" t="s">
        <v>6</v>
      </c>
      <c r="C38" s="25" t="s">
        <v>41</v>
      </c>
      <c r="D38" s="26">
        <v>109.26666666666667</v>
      </c>
      <c r="E38" s="13">
        <v>104.65333333333332</v>
      </c>
      <c r="F38" s="26">
        <v>104.26666666666667</v>
      </c>
      <c r="G38" s="13">
        <v>104.65333333333332</v>
      </c>
      <c r="H38" s="11">
        <f t="shared" si="0"/>
        <v>95.424039048200129</v>
      </c>
      <c r="I38" s="6">
        <f t="shared" si="1"/>
        <v>-5</v>
      </c>
      <c r="J38" s="14">
        <f t="shared" si="5"/>
        <v>100</v>
      </c>
      <c r="K38" s="17">
        <f t="shared" si="2"/>
        <v>0</v>
      </c>
      <c r="L38" s="20">
        <f t="shared" si="3"/>
        <v>100.37084398976981</v>
      </c>
      <c r="M38" s="22">
        <f t="shared" si="7"/>
        <v>0.38666666666665606</v>
      </c>
      <c r="N38" s="34"/>
      <c r="O38" s="31"/>
    </row>
    <row r="39" spans="1:15" ht="18.75" x14ac:dyDescent="0.3">
      <c r="A39" s="3" t="s">
        <v>27</v>
      </c>
      <c r="B39" s="25" t="s">
        <v>6</v>
      </c>
      <c r="C39" s="25"/>
      <c r="D39" s="26">
        <v>104.33333333333333</v>
      </c>
      <c r="E39" s="13">
        <v>87.416666666666671</v>
      </c>
      <c r="F39" s="26">
        <v>76.666666666666671</v>
      </c>
      <c r="G39" s="13">
        <v>95.416666666666671</v>
      </c>
      <c r="H39" s="11">
        <f t="shared" si="0"/>
        <v>73.482428115015992</v>
      </c>
      <c r="I39" s="6">
        <f t="shared" si="1"/>
        <v>-27.666666666666657</v>
      </c>
      <c r="J39" s="29">
        <f t="shared" si="5"/>
        <v>109.15157292659676</v>
      </c>
      <c r="K39" s="30">
        <f t="shared" si="2"/>
        <v>8</v>
      </c>
      <c r="L39" s="20">
        <f t="shared" si="3"/>
        <v>124.45652173913044</v>
      </c>
      <c r="M39" s="22">
        <f t="shared" si="7"/>
        <v>18.75</v>
      </c>
      <c r="N39" s="34">
        <f>SUM(L39:L45)/6</f>
        <v>109.53149498547832</v>
      </c>
      <c r="O39" s="31">
        <f>SUM(M39:M45)/6</f>
        <v>-15.488888888888889</v>
      </c>
    </row>
    <row r="40" spans="1:15" ht="18.75" x14ac:dyDescent="0.3">
      <c r="A40" s="3" t="s">
        <v>28</v>
      </c>
      <c r="B40" s="25" t="s">
        <v>6</v>
      </c>
      <c r="C40" s="25"/>
      <c r="D40" s="26">
        <v>77.333333333333329</v>
      </c>
      <c r="E40" s="13">
        <v>73.600000000000009</v>
      </c>
      <c r="F40" s="26">
        <v>92.666666666666671</v>
      </c>
      <c r="G40" s="13">
        <v>82.933333333333337</v>
      </c>
      <c r="H40" s="28">
        <f t="shared" si="0"/>
        <v>119.82758620689657</v>
      </c>
      <c r="I40" s="29">
        <f t="shared" si="1"/>
        <v>15.333333333333343</v>
      </c>
      <c r="J40" s="29">
        <f t="shared" si="5"/>
        <v>112.68115942028984</v>
      </c>
      <c r="K40" s="30">
        <f t="shared" si="2"/>
        <v>9.3333333333333286</v>
      </c>
      <c r="L40" s="20">
        <f t="shared" si="3"/>
        <v>89.496402877697847</v>
      </c>
      <c r="M40" s="22">
        <f t="shared" si="7"/>
        <v>-9.7333333333333343</v>
      </c>
      <c r="N40" s="34"/>
      <c r="O40" s="31"/>
    </row>
    <row r="41" spans="1:15" ht="18.75" x14ac:dyDescent="0.3">
      <c r="A41" s="3" t="s">
        <v>29</v>
      </c>
      <c r="B41" s="25" t="s">
        <v>6</v>
      </c>
      <c r="C41" s="25"/>
      <c r="D41" s="26">
        <v>103.66666666666667</v>
      </c>
      <c r="E41" s="13">
        <v>82.266666666666666</v>
      </c>
      <c r="F41" s="26">
        <v>103.66666666666667</v>
      </c>
      <c r="G41" s="13">
        <v>91.766666666666666</v>
      </c>
      <c r="H41" s="11">
        <f t="shared" si="0"/>
        <v>100</v>
      </c>
      <c r="I41" s="6">
        <f t="shared" si="1"/>
        <v>0</v>
      </c>
      <c r="J41" s="29">
        <f t="shared" si="5"/>
        <v>111.54781199351702</v>
      </c>
      <c r="K41" s="30">
        <f t="shared" si="2"/>
        <v>9.5</v>
      </c>
      <c r="L41" s="20">
        <f t="shared" si="3"/>
        <v>88.520900321543408</v>
      </c>
      <c r="M41" s="22">
        <f t="shared" si="7"/>
        <v>-11.900000000000006</v>
      </c>
      <c r="N41" s="34"/>
      <c r="O41" s="31"/>
    </row>
    <row r="42" spans="1:15" ht="18.75" x14ac:dyDescent="0.3">
      <c r="A42" s="3" t="s">
        <v>30</v>
      </c>
      <c r="B42" s="25" t="s">
        <v>6</v>
      </c>
      <c r="C42" s="25"/>
      <c r="D42" s="26">
        <v>121.33333333333333</v>
      </c>
      <c r="E42" s="13">
        <v>92.600000000000009</v>
      </c>
      <c r="F42" s="26">
        <v>121.33333333333333</v>
      </c>
      <c r="G42" s="13">
        <v>96.350000000000009</v>
      </c>
      <c r="H42" s="11">
        <f t="shared" si="0"/>
        <v>100</v>
      </c>
      <c r="I42" s="6">
        <f t="shared" si="1"/>
        <v>0</v>
      </c>
      <c r="J42" s="29">
        <f t="shared" si="5"/>
        <v>104.04967602591793</v>
      </c>
      <c r="K42" s="30">
        <f t="shared" si="2"/>
        <v>3.75</v>
      </c>
      <c r="L42" s="20">
        <f t="shared" si="3"/>
        <v>79.409340659340671</v>
      </c>
      <c r="M42" s="22">
        <f t="shared" si="7"/>
        <v>-24.98333333333332</v>
      </c>
      <c r="N42" s="34"/>
      <c r="O42" s="31"/>
    </row>
    <row r="43" spans="1:15" ht="18.75" x14ac:dyDescent="0.3">
      <c r="A43" s="3" t="s">
        <v>64</v>
      </c>
      <c r="B43" s="25" t="s">
        <v>6</v>
      </c>
      <c r="C43" s="25"/>
      <c r="D43" s="26">
        <v>104</v>
      </c>
      <c r="E43" s="13">
        <v>82</v>
      </c>
      <c r="F43" s="26">
        <v>94</v>
      </c>
      <c r="G43" s="13">
        <v>85.100000000000009</v>
      </c>
      <c r="H43" s="11">
        <f t="shared" si="0"/>
        <v>90.384615384615387</v>
      </c>
      <c r="I43" s="6">
        <f t="shared" si="1"/>
        <v>-10</v>
      </c>
      <c r="J43" s="29">
        <f>G43/E43*100</f>
        <v>103.78048780487805</v>
      </c>
      <c r="K43" s="30">
        <f t="shared" si="2"/>
        <v>3.1000000000000085</v>
      </c>
      <c r="L43" s="20">
        <f t="shared" si="3"/>
        <v>90.531914893617028</v>
      </c>
      <c r="M43" s="22">
        <f t="shared" si="7"/>
        <v>-8.8999999999999915</v>
      </c>
      <c r="N43" s="34"/>
      <c r="O43" s="31"/>
    </row>
    <row r="44" spans="1:15" ht="37.5" x14ac:dyDescent="0.3">
      <c r="A44" s="3" t="s">
        <v>31</v>
      </c>
      <c r="B44" s="25" t="s">
        <v>6</v>
      </c>
      <c r="C44" s="25" t="s">
        <v>52</v>
      </c>
      <c r="D44" s="26">
        <v>336.66666666666669</v>
      </c>
      <c r="E44" s="13">
        <v>245.83333333333334</v>
      </c>
      <c r="F44" s="26">
        <v>280</v>
      </c>
      <c r="G44" s="13">
        <v>278.33333333333331</v>
      </c>
      <c r="H44" s="11">
        <f t="shared" ref="H44" si="8">F44/D44*100</f>
        <v>83.168316831683171</v>
      </c>
      <c r="I44" s="6">
        <f t="shared" ref="I44" si="9">F44-D44</f>
        <v>-56.666666666666686</v>
      </c>
      <c r="J44" s="28">
        <f t="shared" si="5"/>
        <v>113.22033898305084</v>
      </c>
      <c r="K44" s="30">
        <f t="shared" si="2"/>
        <v>32.499999999999972</v>
      </c>
      <c r="L44" s="20">
        <f t="shared" si="3"/>
        <v>99.404761904761898</v>
      </c>
      <c r="M44" s="22">
        <f t="shared" si="7"/>
        <v>-1.6666666666666856</v>
      </c>
      <c r="N44" s="34"/>
      <c r="O44" s="31"/>
    </row>
    <row r="45" spans="1:15" ht="37.5" x14ac:dyDescent="0.3">
      <c r="A45" s="3" t="s">
        <v>46</v>
      </c>
      <c r="B45" s="25" t="s">
        <v>6</v>
      </c>
      <c r="C45" s="25" t="s">
        <v>52</v>
      </c>
      <c r="D45" s="26">
        <v>370</v>
      </c>
      <c r="E45" s="13">
        <v>311.43333333333334</v>
      </c>
      <c r="F45" s="26">
        <v>372.5</v>
      </c>
      <c r="G45" s="13">
        <v>318</v>
      </c>
      <c r="H45" s="11">
        <f t="shared" si="0"/>
        <v>100.67567567567568</v>
      </c>
      <c r="I45" s="6">
        <f t="shared" si="1"/>
        <v>2.5</v>
      </c>
      <c r="J45" s="14">
        <f t="shared" si="5"/>
        <v>102.10853045060473</v>
      </c>
      <c r="K45" s="17">
        <f t="shared" si="2"/>
        <v>6.5666666666666629</v>
      </c>
      <c r="L45" s="20">
        <f t="shared" si="3"/>
        <v>85.369127516778519</v>
      </c>
      <c r="M45" s="22">
        <f t="shared" si="7"/>
        <v>-54.5</v>
      </c>
      <c r="N45" s="34"/>
      <c r="O45" s="31"/>
    </row>
    <row r="46" spans="1:15" ht="18.75" x14ac:dyDescent="0.3">
      <c r="A46" s="3" t="s">
        <v>32</v>
      </c>
      <c r="B46" s="25" t="s">
        <v>6</v>
      </c>
      <c r="C46" s="25" t="s">
        <v>60</v>
      </c>
      <c r="D46" s="26">
        <v>229.33333333333334</v>
      </c>
      <c r="E46" s="13">
        <v>198.5</v>
      </c>
      <c r="F46" s="26">
        <v>247.66666666666666</v>
      </c>
      <c r="G46" s="13">
        <v>207.5</v>
      </c>
      <c r="H46" s="28">
        <f t="shared" si="0"/>
        <v>107.99418604651162</v>
      </c>
      <c r="I46" s="29">
        <f t="shared" si="1"/>
        <v>18.333333333333314</v>
      </c>
      <c r="J46" s="29">
        <f t="shared" si="5"/>
        <v>104.53400503778339</v>
      </c>
      <c r="K46" s="30">
        <f t="shared" si="2"/>
        <v>9</v>
      </c>
      <c r="L46" s="20">
        <f t="shared" si="3"/>
        <v>83.781965006729479</v>
      </c>
      <c r="M46" s="22">
        <f t="shared" si="7"/>
        <v>-40.166666666666657</v>
      </c>
      <c r="N46" s="18"/>
      <c r="O46" s="2"/>
    </row>
    <row r="47" spans="1:15" ht="45.75" customHeight="1" x14ac:dyDescent="0.3">
      <c r="A47" s="32" t="s">
        <v>61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19">
        <f>SUM(L6:L46)/39</f>
        <v>89.239863968402247</v>
      </c>
      <c r="M47" s="19">
        <f>SUM(M6:M46)/40</f>
        <v>-87.338249999999988</v>
      </c>
    </row>
    <row r="48" spans="1:15" ht="18.75" x14ac:dyDescent="0.3"/>
    <row r="49" spans="1:3" ht="18.75" x14ac:dyDescent="0.3">
      <c r="A49" s="33" t="s">
        <v>66</v>
      </c>
      <c r="B49" s="33"/>
      <c r="C49" s="33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2025-02-12T01:39:28Z</dcterms:modified>
</cp:coreProperties>
</file>