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H:\Бюджет на 2023-2025\ОТЧЕТЫ ОБ ИСПОЛНЕНИИ БЮДЖЕТА\Годовой отчет за 2023 год\Годовой отчет на сайт\Дополнительный материал по открытому бюджету\"/>
    </mc:Choice>
  </mc:AlternateContent>
  <xr:revisionPtr revIDLastSave="0" documentId="13_ncr:1_{17FF543C-CA2B-488E-8D06-B7ABF8B80AA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definedNames>
    <definedName name="_xlnm.Print_Titles" localSheetId="0">Лист1!$9:$13</definedName>
    <definedName name="_xlnm.Print_Area" localSheetId="0">Лист1!$A$1:$K$129</definedName>
  </definedNames>
  <calcPr calcId="191029"/>
</workbook>
</file>

<file path=xl/calcChain.xml><?xml version="1.0" encoding="utf-8"?>
<calcChain xmlns="http://schemas.openxmlformats.org/spreadsheetml/2006/main">
  <c r="G107" i="1" l="1"/>
  <c r="E121" i="1" l="1"/>
  <c r="D114" i="1"/>
  <c r="D78" i="1"/>
  <c r="E77" i="1"/>
  <c r="D44" i="1"/>
  <c r="F111" i="1" l="1"/>
  <c r="D87" i="1"/>
  <c r="H118" i="1" l="1"/>
  <c r="F118" i="1"/>
  <c r="I57" i="1"/>
  <c r="G57" i="1"/>
  <c r="D97" i="1" l="1"/>
  <c r="E97" i="1"/>
  <c r="D30" i="1" l="1"/>
  <c r="K41" i="1" l="1"/>
  <c r="J41" i="1"/>
  <c r="I41" i="1"/>
  <c r="D81" i="1" l="1"/>
  <c r="D16" i="1" l="1"/>
  <c r="D55" i="1"/>
  <c r="G41" i="1"/>
  <c r="D88" i="1"/>
  <c r="G65" i="1" l="1"/>
  <c r="F65" i="1"/>
  <c r="F62" i="1" s="1"/>
  <c r="E69" i="1"/>
  <c r="E67" i="1"/>
  <c r="D69" i="1"/>
  <c r="E41" i="1" l="1"/>
  <c r="E44" i="1"/>
  <c r="E105" i="1" l="1"/>
  <c r="K118" i="1" l="1"/>
  <c r="J118" i="1"/>
  <c r="I118" i="1"/>
  <c r="G118" i="1"/>
  <c r="E122" i="1"/>
  <c r="D122" i="1"/>
  <c r="E118" i="1" l="1"/>
  <c r="D118" i="1"/>
  <c r="D67" i="1"/>
  <c r="D68" i="1"/>
  <c r="E68" i="1"/>
  <c r="D70" i="1"/>
  <c r="E70" i="1"/>
  <c r="E65" i="1" l="1"/>
  <c r="D65" i="1"/>
  <c r="I85" i="1"/>
  <c r="H85" i="1"/>
  <c r="G85" i="1"/>
  <c r="F85" i="1"/>
  <c r="H57" i="1"/>
  <c r="F57" i="1"/>
  <c r="D61" i="1"/>
  <c r="E61" i="1"/>
  <c r="G52" i="1"/>
  <c r="F52" i="1"/>
  <c r="E37" i="1" l="1"/>
  <c r="E38" i="1"/>
  <c r="E39" i="1"/>
  <c r="E43" i="1"/>
  <c r="F41" i="1" l="1"/>
  <c r="J57" i="1"/>
  <c r="K57" i="1"/>
  <c r="K102" i="1" l="1"/>
  <c r="J102" i="1"/>
  <c r="I102" i="1"/>
  <c r="H102" i="1"/>
  <c r="G102" i="1"/>
  <c r="F102" i="1"/>
  <c r="E104" i="1"/>
  <c r="D104" i="1"/>
  <c r="I65" i="1"/>
  <c r="H65" i="1"/>
  <c r="K107" i="1" l="1"/>
  <c r="J107" i="1"/>
  <c r="I107" i="1"/>
  <c r="H107" i="1"/>
  <c r="F107" i="1" l="1"/>
  <c r="D121" i="1" l="1"/>
  <c r="D39" i="1" l="1"/>
  <c r="D38" i="1"/>
  <c r="D37" i="1"/>
  <c r="D43" i="1"/>
  <c r="D120" i="1" l="1"/>
  <c r="E120" i="1"/>
  <c r="K79" i="1"/>
  <c r="J79" i="1"/>
  <c r="H79" i="1"/>
  <c r="G79" i="1"/>
  <c r="F79" i="1"/>
  <c r="E84" i="1"/>
  <c r="D84" i="1"/>
  <c r="D105" i="1" l="1"/>
  <c r="D94" i="1" l="1"/>
  <c r="H45" i="1" l="1"/>
  <c r="H41" i="1" s="1"/>
  <c r="E51" i="1"/>
  <c r="D82" i="1" l="1"/>
  <c r="D24" i="1" l="1"/>
  <c r="E24" i="1"/>
  <c r="D54" i="1" l="1"/>
  <c r="J111" i="1" l="1"/>
  <c r="K65" i="1"/>
  <c r="J65" i="1" l="1"/>
  <c r="E110" i="1" l="1"/>
  <c r="D110" i="1"/>
  <c r="E99" i="1"/>
  <c r="D99" i="1"/>
  <c r="K95" i="1"/>
  <c r="J95" i="1"/>
  <c r="I95" i="1"/>
  <c r="H95" i="1"/>
  <c r="G95" i="1"/>
  <c r="F95" i="1"/>
  <c r="K89" i="1"/>
  <c r="J89" i="1"/>
  <c r="I89" i="1"/>
  <c r="H89" i="1"/>
  <c r="G89" i="1"/>
  <c r="F89" i="1"/>
  <c r="E94" i="1"/>
  <c r="E83" i="1"/>
  <c r="D83" i="1"/>
  <c r="D79" i="1" s="1"/>
  <c r="K75" i="1"/>
  <c r="J75" i="1"/>
  <c r="H75" i="1"/>
  <c r="G75" i="1"/>
  <c r="F75" i="1"/>
  <c r="G35" i="1" l="1"/>
  <c r="K35" i="1"/>
  <c r="F35" i="1"/>
  <c r="E46" i="1"/>
  <c r="D46" i="1"/>
  <c r="J35" i="1" l="1"/>
  <c r="D41" i="1"/>
  <c r="I35" i="1"/>
  <c r="H35" i="1"/>
  <c r="D60" i="1"/>
  <c r="E60" i="1"/>
  <c r="E116" i="1" l="1"/>
  <c r="E115" i="1"/>
  <c r="E114" i="1"/>
  <c r="E113" i="1"/>
  <c r="D116" i="1"/>
  <c r="D115" i="1"/>
  <c r="D113" i="1"/>
  <c r="K111" i="1"/>
  <c r="I111" i="1"/>
  <c r="H111" i="1"/>
  <c r="G111" i="1"/>
  <c r="E111" i="1" l="1"/>
  <c r="D111" i="1"/>
  <c r="E101" i="1"/>
  <c r="E100" i="1"/>
  <c r="E98" i="1"/>
  <c r="D98" i="1"/>
  <c r="D100" i="1"/>
  <c r="D101" i="1"/>
  <c r="E91" i="1"/>
  <c r="D91" i="1"/>
  <c r="E92" i="1"/>
  <c r="D92" i="1"/>
  <c r="K85" i="1"/>
  <c r="J85" i="1"/>
  <c r="E87" i="1"/>
  <c r="D95" i="1" l="1"/>
  <c r="E95" i="1"/>
  <c r="K71" i="1"/>
  <c r="J71" i="1"/>
  <c r="I71" i="1"/>
  <c r="H71" i="1"/>
  <c r="G71" i="1"/>
  <c r="F71" i="1"/>
  <c r="E74" i="1"/>
  <c r="D74" i="1"/>
  <c r="K62" i="1"/>
  <c r="J62" i="1"/>
  <c r="E59" i="1"/>
  <c r="E57" i="1" s="1"/>
  <c r="D59" i="1"/>
  <c r="D57" i="1" s="1"/>
  <c r="E56" i="1"/>
  <c r="D56" i="1"/>
  <c r="E55" i="1"/>
  <c r="E54" i="1"/>
  <c r="K52" i="1"/>
  <c r="K47" i="1" s="1"/>
  <c r="J52" i="1"/>
  <c r="J47" i="1" s="1"/>
  <c r="I52" i="1"/>
  <c r="I47" i="1" s="1"/>
  <c r="H52" i="1"/>
  <c r="H47" i="1" s="1"/>
  <c r="G47" i="1"/>
  <c r="F47" i="1"/>
  <c r="E45" i="1"/>
  <c r="D45" i="1"/>
  <c r="D52" i="1" l="1"/>
  <c r="H62" i="1"/>
  <c r="I62" i="1"/>
  <c r="E52" i="1"/>
  <c r="K26" i="1"/>
  <c r="J26" i="1"/>
  <c r="I26" i="1"/>
  <c r="H26" i="1"/>
  <c r="G26" i="1"/>
  <c r="F26" i="1"/>
  <c r="E34" i="1"/>
  <c r="E32" i="1"/>
  <c r="E31" i="1"/>
  <c r="E30" i="1"/>
  <c r="E29" i="1"/>
  <c r="E28" i="1"/>
  <c r="D34" i="1"/>
  <c r="D33" i="1"/>
  <c r="D32" i="1"/>
  <c r="D31" i="1"/>
  <c r="D29" i="1"/>
  <c r="D28" i="1"/>
  <c r="E25" i="1"/>
  <c r="D25" i="1"/>
  <c r="K22" i="1"/>
  <c r="J22" i="1"/>
  <c r="I22" i="1"/>
  <c r="H22" i="1"/>
  <c r="G22" i="1"/>
  <c r="F22" i="1"/>
  <c r="D26" i="1" l="1"/>
  <c r="E22" i="1"/>
  <c r="K14" i="1"/>
  <c r="J14" i="1"/>
  <c r="I14" i="1"/>
  <c r="H14" i="1"/>
  <c r="G14" i="1"/>
  <c r="F14" i="1"/>
  <c r="E21" i="1"/>
  <c r="E20" i="1"/>
  <c r="E19" i="1"/>
  <c r="E18" i="1"/>
  <c r="E17" i="1"/>
  <c r="D21" i="1"/>
  <c r="D20" i="1"/>
  <c r="D19" i="1"/>
  <c r="D18" i="1"/>
  <c r="D17" i="1"/>
  <c r="E16" i="1"/>
  <c r="F124" i="1" l="1"/>
  <c r="D14" i="1"/>
  <c r="K123" i="1"/>
  <c r="K124" i="1"/>
  <c r="H123" i="1"/>
  <c r="H124" i="1"/>
  <c r="J123" i="1"/>
  <c r="J124" i="1"/>
  <c r="E14" i="1"/>
  <c r="E81" i="1" l="1"/>
  <c r="D49" i="1"/>
  <c r="D85" i="1" l="1"/>
  <c r="E109" i="1"/>
  <c r="E107" i="1" s="1"/>
  <c r="E106" i="1"/>
  <c r="E102" i="1" s="1"/>
  <c r="E93" i="1"/>
  <c r="E89" i="1" s="1"/>
  <c r="E88" i="1"/>
  <c r="E85" i="1" s="1"/>
  <c r="E78" i="1"/>
  <c r="E73" i="1"/>
  <c r="E71" i="1" s="1"/>
  <c r="E64" i="1"/>
  <c r="E50" i="1"/>
  <c r="E49" i="1"/>
  <c r="E40" i="1"/>
  <c r="E35" i="1" s="1"/>
  <c r="D109" i="1"/>
  <c r="D107" i="1" s="1"/>
  <c r="D106" i="1"/>
  <c r="D102" i="1" s="1"/>
  <c r="D93" i="1"/>
  <c r="D89" i="1" s="1"/>
  <c r="D77" i="1"/>
  <c r="D75" i="1" s="1"/>
  <c r="D73" i="1"/>
  <c r="D71" i="1" s="1"/>
  <c r="D64" i="1"/>
  <c r="D51" i="1"/>
  <c r="D50" i="1"/>
  <c r="D40" i="1"/>
  <c r="D35" i="1" s="1"/>
  <c r="F123" i="1"/>
  <c r="D123" i="1" s="1"/>
  <c r="E47" i="1" l="1"/>
  <c r="D47" i="1"/>
  <c r="G62" i="1"/>
  <c r="D22" i="1"/>
  <c r="D62" i="1"/>
  <c r="E26" i="1"/>
  <c r="G123" i="1" l="1"/>
  <c r="G124" i="1"/>
  <c r="D124" i="1"/>
  <c r="E62" i="1"/>
  <c r="E82" i="1"/>
  <c r="E79" i="1" s="1"/>
  <c r="E75" i="1" s="1"/>
  <c r="I79" i="1"/>
  <c r="I75" i="1" s="1"/>
  <c r="E124" i="1" l="1"/>
  <c r="I123" i="1"/>
  <c r="E123" i="1" s="1"/>
  <c r="I124" i="1"/>
</calcChain>
</file>

<file path=xl/sharedStrings.xml><?xml version="1.0" encoding="utf-8"?>
<sst xmlns="http://schemas.openxmlformats.org/spreadsheetml/2006/main" count="228" uniqueCount="123">
  <si>
    <t>НА РЕАЛИЗАЦИЮ МУНИЦИПАЛЬНЫХ ПРОГРАММ</t>
  </si>
  <si>
    <t>№ п/п</t>
  </si>
  <si>
    <t>Наименование муниципальной программы/ подпрограммы/ведомственной целевой программы</t>
  </si>
  <si>
    <t>ГРБС</t>
  </si>
  <si>
    <t>Финансирование за отчетный период</t>
  </si>
  <si>
    <t>ВСЕГО</t>
  </si>
  <si>
    <t>в том числе:</t>
  </si>
  <si>
    <t>Местный бюджет</t>
  </si>
  <si>
    <t>Областной бюджет</t>
  </si>
  <si>
    <t>Федеральный бюджет</t>
  </si>
  <si>
    <t>Кассовый расход</t>
  </si>
  <si>
    <t>ИТОГО по муниципальным программам</t>
  </si>
  <si>
    <t>Мероприятия</t>
  </si>
  <si>
    <t>Подпрограмма 1 "Развитие жилищного строительства"</t>
  </si>
  <si>
    <t>Подпрограмма 1 "Энергосбережение и повышение энергетической эффективности"</t>
  </si>
  <si>
    <t>Подпрограмма 2 "Модернизация объектов коммунальной инфраструктуры"</t>
  </si>
  <si>
    <t>Подпрограмма 3 "Управление муниципальным долгом муниципального образования "Городской округ Ногликский"</t>
  </si>
  <si>
    <t>Администрация</t>
  </si>
  <si>
    <t>Финуправление</t>
  </si>
  <si>
    <t>х</t>
  </si>
  <si>
    <t>Администрация, КУМИ</t>
  </si>
  <si>
    <t>в том числе мероприятия:</t>
  </si>
  <si>
    <t>Обеспечение доступности и качества общего образования</t>
  </si>
  <si>
    <t>Развитие ресурсной и материально-технической базы образовательных учреждений</t>
  </si>
  <si>
    <t>Сфера физической культуры и спорта</t>
  </si>
  <si>
    <t>Сфера молодежной полиики</t>
  </si>
  <si>
    <t>Пополнение и обеспечение сохранности библиотечного фонда документов</t>
  </si>
  <si>
    <t>Поддержка и развитие детского и молодежного творчества, образования в сфере культуры</t>
  </si>
  <si>
    <t>Поддержка и развитие художественно-творческой деятельности. Сохранение и развитие традиций народной культуры</t>
  </si>
  <si>
    <t>Развитие  материально-технической базы учреждений культуры</t>
  </si>
  <si>
    <t>Комплексная безопасность учреждений культуры</t>
  </si>
  <si>
    <t>Развитие кадрового потенциала</t>
  </si>
  <si>
    <t>Сохранение культурного наследия и расширение доступа к культурным ценностям и информации</t>
  </si>
  <si>
    <t>Поддержка на улучшение жилищных условий молодых семей</t>
  </si>
  <si>
    <t>Приобретение служебного жилья для врачей-специалистов ГБУЗ "Ногликская ЦРБ"</t>
  </si>
  <si>
    <t>Подпрограмма 3 "Комплексный капитальный ремонт и реконструкция жилищного фонда"</t>
  </si>
  <si>
    <t>Мероприятия по формированию в коммунальном секторе благоприятных условий для реализации инвестиционных проектов</t>
  </si>
  <si>
    <t>Развитие систем газификации</t>
  </si>
  <si>
    <t>Профилактика правонарушений в муниципальном образовании</t>
  </si>
  <si>
    <t>Профилактика терроризма и экстремизма</t>
  </si>
  <si>
    <t>Подготовка и переподготовка специалистов в области профилактики наркомании</t>
  </si>
  <si>
    <t>Профилактика злоупотребления наркотическими средствами и психотропными веществами</t>
  </si>
  <si>
    <t>Дорожное хозяйство</t>
  </si>
  <si>
    <t>Благоустройство</t>
  </si>
  <si>
    <t>Информационное общество</t>
  </si>
  <si>
    <t>Поддержка некоммерческих организаций (формирование активной гражданской позиции населения)</t>
  </si>
  <si>
    <t xml:space="preserve">Кадровое обеспечение инвестиционной деятельности
</t>
  </si>
  <si>
    <t>Обеспечение беспрепятственного доступа инвалидов к объектам социальной инфраструктуры</t>
  </si>
  <si>
    <t>Привлечение инвалидов к культурно – массовым, спортивным мероприятиям</t>
  </si>
  <si>
    <t>Взаимодействие органов местного самоуправления с общественной организацией инвалидов</t>
  </si>
  <si>
    <t>КУМИ</t>
  </si>
  <si>
    <t>Проведение комплекса мероприятий по учету муниципального имущества, формирование в отношении него полных и достоверных сведений в рамках инвентаризации муниципального имущества</t>
  </si>
  <si>
    <t>Проведение мероприятий по оформлению в установленном порядке прав на объекты недвижимости, включая внесение сведений о них в Реестр муниципальной собственности муниципального образования "Городской округ Ногликский"</t>
  </si>
  <si>
    <t>Обеспечение рационального и эффективного использования имущества и земельных участков, находящихся в муниципальной собственности</t>
  </si>
  <si>
    <t>Обеспечение поступлений неналоговых доходов в местный бюджет от использовании имущества и земельных участков, находящихся в муниципальной собственности муниципального образования "Городской округ Ногликский"</t>
  </si>
  <si>
    <t>Приобретение жилых помещений для специализированного  муниципального жилого фонда</t>
  </si>
  <si>
    <t>Создание условий для предоставления населению транспортных услуг автомобильным транспортом общего пользования и организация транспортного обслуживания населения на территории муниципального образования "Городской округ Ногликский"</t>
  </si>
  <si>
    <t>Мероприятия:</t>
  </si>
  <si>
    <t>Повышение эффективности управления</t>
  </si>
  <si>
    <t xml:space="preserve">Обеспечение беспрепятственного доступа инвалидов к информации </t>
  </si>
  <si>
    <t>Обучение и воспитание детей-инвалидов</t>
  </si>
  <si>
    <t>Подпрограмма 2 "Нормативно-методическое обеспечение и организация бюджетного процесса"</t>
  </si>
  <si>
    <t>Продвижение инвестиционных проектов муниципального образования</t>
  </si>
  <si>
    <t>Администрация, Департамент соцполитики</t>
  </si>
  <si>
    <t>Администрация, Департамент соцполитики, КУМИ</t>
  </si>
  <si>
    <t>Департамент соцполитики</t>
  </si>
  <si>
    <t>Департамент соцполитики, КУМИ</t>
  </si>
  <si>
    <t xml:space="preserve"> Департамент соцполитики</t>
  </si>
  <si>
    <t xml:space="preserve">Администрация </t>
  </si>
  <si>
    <t xml:space="preserve"> КУМИ</t>
  </si>
  <si>
    <t>Подпрограмма 4 "Инфраструктурное развитие территории муниципального образования "Городской округ Ногликский"</t>
  </si>
  <si>
    <t>Исполнители: Мартьянова Л.В., 97188</t>
  </si>
  <si>
    <t>Благоустройство общественных территорий</t>
  </si>
  <si>
    <t>Развитие системы воспитания, дополнительного образования и социальной защиты детей</t>
  </si>
  <si>
    <t>Снос ветхого и аварийного жилья, производственных и непроизводственных зданий</t>
  </si>
  <si>
    <t>Подпрограмма 2 "Переселение граждан из аварийного жилищного фонда"</t>
  </si>
  <si>
    <t>Мероприятия по возмещению недополученных доходов и (или) финансового обеспечения (возмещения) затрат в связи с производством (реализацией) товаров, выполнением работ, оказанием услуг в сфере жилищно-коммунального хозяйства</t>
  </si>
  <si>
    <t xml:space="preserve">Подпрограмма 1 "Повышение безопасности дорожного движения в муниципальном образовании "Городской округ Ногликский" </t>
  </si>
  <si>
    <t>Снижение рисков от чрезвычайных ситуаций, создание и поддержание готовности системы оповещения об угрозе чрезвычайной ситуации в муниципальном образовании</t>
  </si>
  <si>
    <t xml:space="preserve">Подпрограмма 1 "Развитие малого и среднего предпринимательства в муниципальном образовании "Городской округ Ногликский" </t>
  </si>
  <si>
    <t xml:space="preserve">Подпрограмма 2 "Развитие сельского хозяйства и регулирование рынков сельскохозяйственной продукции, сырья и продовольствия муниципального образования "Городской округ Ногликский" </t>
  </si>
  <si>
    <t>Создание условий для наиболее полного удовлетворения спроса населения на потребительские товары и услуги по доступным ценам в пределах территориальной доступности, повышение качества торгового обслуживания</t>
  </si>
  <si>
    <t>"Развитие инвестиционного потенциала муниципального образования "Городской округ Ногликский"  - ВСЕГО,</t>
  </si>
  <si>
    <t>"Совершенствование системы управления муниципальным имуществом муниципального образования "Городской округ Ногликский"  - ВСЕГО,</t>
  </si>
  <si>
    <t>Обеспечение качества и доступности дошкольного образования</t>
  </si>
  <si>
    <t xml:space="preserve"> </t>
  </si>
  <si>
    <t xml:space="preserve"> Подпрограмма 3 "Повышение сейсмоустойчивости жилых домов, основных объектов и систем жизнеобеспечения"</t>
  </si>
  <si>
    <t>Финансовая поддержка гражданам, ведущим самостоятельную трудовую деятельность и зарегистрированным в качестве самозанятых</t>
  </si>
  <si>
    <t>Уточненные плановые назначения</t>
  </si>
  <si>
    <t>Подпрограмма 1 "Долгосрочное финансовое планирование"</t>
  </si>
  <si>
    <t>ПРЕДУСМОТРЕННЫХ В БЮДЖЕТЕ МО "ГОРОДСКОЙ ОКРУГ НОГЛИКСКИЙ",</t>
  </si>
  <si>
    <t>"Развитие образования в муниципальном образовании  "Городской округ Ногликский"   - ВСЕГО,</t>
  </si>
  <si>
    <t>"Развитие физической культуры, спорта и молодежной политики в муниципальном образовании "Городской округ Ногликский"  - ВСЕГО,</t>
  </si>
  <si>
    <t>"Развитие культуры в муниципальном образовании "Городской округ Ногликский"  - ВСЕГО,</t>
  </si>
  <si>
    <t>"Обеспечение населения муниципального образования "Городской округ Ногликский" качественными услугами жилищно-коммунального хозяйства" - ВСЕГО,</t>
  </si>
  <si>
    <t>"Газификация муниципального образования "Городской округ Ногликский"  - ВСЕГО,</t>
  </si>
  <si>
    <t>"Обеспечение безопасности жизнедеятельности населения в муниципальном образовании "Городской округ Ногликский"  -  ВСЕГО,</t>
  </si>
  <si>
    <t>"Стимулирование экономической активности в муниципальном образовании   "Городской округ Ногликский"  - ВСЕГО,</t>
  </si>
  <si>
    <t>"Развитие инфраструктуры и благоустройство населенных пунктов  муниципального образования "Городской округ Ногликский"  -  ВСЕГО,</t>
  </si>
  <si>
    <t>"Совершенствование системы муниципального управления в муниципальном образовании "Городской округ Ногликский" -  ВСЕГО,</t>
  </si>
  <si>
    <t>"Доступная среда в муниципальном образовании "Городской округ Ногликский"  - ВСЕГО,</t>
  </si>
  <si>
    <t>"Управление муниципальными финансами муниципального образования "Городской округ Ногликский"  - ВСЕГО,</t>
  </si>
  <si>
    <t>Оказание мер поддержки потребителям при газификации жилого дома</t>
  </si>
  <si>
    <t>Капитальный ремонт и ремонт дворовых территорий многоквартирных домов и проездов к ним</t>
  </si>
  <si>
    <t>Благоустройство территорий муниципального образования</t>
  </si>
  <si>
    <t>Использование и охрана земель на территории муниципального образования "Городской округ Ногликский"</t>
  </si>
  <si>
    <t>СВЕДЕНИЯ ОБ ИСПОЛЬЗОВАНИИ СРЕДСТВ,</t>
  </si>
  <si>
    <t xml:space="preserve">  (ежеквартально нарастающим итогом)</t>
  </si>
  <si>
    <t>(тыс. руб.)</t>
  </si>
  <si>
    <t>Содействие развитию инфраструктуры торговли, основанной на принципах достижения установленных нормативов обеспеченности населения муниципального образования площадью торговых объектов</t>
  </si>
  <si>
    <t>"Комплексные меры противодействия злоупотреблению наркотиками и их незаконному обороту в муниципальном образовании Городской округ Ногликский" - ВСЕГО,</t>
  </si>
  <si>
    <t>"Формирование современной городской среды в муниципальном образовании "Городской округ Ногликский" - ВСЕГО,</t>
  </si>
  <si>
    <t>Отдых детей</t>
  </si>
  <si>
    <t>Защита исконной среды обитания, традиционных образа жизни, хозяйственной деятельности и промыслов коренных малочисленных народов Севера, проживающих на территории муниципального образования "Городской округ Ногликский"</t>
  </si>
  <si>
    <t>Охрана окружающей среды</t>
  </si>
  <si>
    <t xml:space="preserve">Начальник финансового управления </t>
  </si>
  <si>
    <t>Е.В. Петрушенко</t>
  </si>
  <si>
    <t>"Обеспечение населения муниципального образования "Городской округ Ногликский" качественным жильем" - ВСЕГО,</t>
  </si>
  <si>
    <t>Осуществление деятельности по обращению с животными без владельцев</t>
  </si>
  <si>
    <t>Поддержка населения при переоборудовании  автотранспорта на газомоторное топливо</t>
  </si>
  <si>
    <t>за 2023 год</t>
  </si>
  <si>
    <t>К отчету об исполнении бюджета МО "Городской округ Ногликский за 2023 год</t>
  </si>
  <si>
    <t xml:space="preserve">                 Нестеренко Е.В.,   97188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</si>
</sst>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13" x14ac:knownFonts="1">
    <font>
      <sz val="11"/>
      <color theme="1"/>
      <name val="Calibri"/>
      <family val="2"/>
      <charset val="204"/>
      <scheme val="minor"/>
    </font>
    <font>
      <sz val="10"/>
      <color rgb="FF000000"/>
      <name val="Arial Cyr"/>
      <family val="2"/>
    </font>
    <font>
      <b/>
      <sz val="10"/>
      <color rgb="FF000000"/>
      <name val="Arial CYR"/>
      <family val="2"/>
    </font>
    <font>
      <b/>
      <sz val="12"/>
      <color rgb="FF000000"/>
      <name val="Arial Cyr"/>
      <family val="2"/>
    </font>
    <font>
      <sz val="10"/>
      <color rgb="FF000000"/>
      <name val="Arial"/>
      <family val="2"/>
    </font>
    <font>
      <sz val="11"/>
      <name val="Calibri"/>
      <family val="2"/>
      <scheme val="minor"/>
    </font>
    <font>
      <sz val="12"/>
      <name val="Times New Roman"/>
      <family val="1"/>
      <charset val="204"/>
    </font>
    <font>
      <sz val="11"/>
      <name val="Calibri"/>
      <family val="2"/>
    </font>
    <font>
      <b/>
      <u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CFFFF"/>
      </patternFill>
    </fill>
    <fill>
      <patternFill patternType="solid">
        <fgColor rgb="FFCCCCCC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60">
    <xf numFmtId="0" fontId="0" fillId="0" borderId="0"/>
    <xf numFmtId="0" fontId="1" fillId="0" borderId="0"/>
    <xf numFmtId="49" fontId="1" fillId="0" borderId="7">
      <alignment horizontal="center" vertical="top" shrinkToFit="1"/>
    </xf>
    <xf numFmtId="4" fontId="2" fillId="2" borderId="7">
      <alignment horizontal="right" vertical="top" shrinkToFit="1"/>
    </xf>
    <xf numFmtId="0" fontId="1" fillId="0" borderId="7">
      <alignment horizontal="center" vertical="center" wrapText="1"/>
    </xf>
    <xf numFmtId="0" fontId="1" fillId="0" borderId="0">
      <alignment horizontal="left" wrapText="1"/>
    </xf>
    <xf numFmtId="10" fontId="2" fillId="2" borderId="7">
      <alignment horizontal="right" vertical="top" shrinkToFit="1"/>
    </xf>
    <xf numFmtId="0" fontId="3" fillId="0" borderId="0">
      <alignment horizontal="center" wrapText="1"/>
    </xf>
    <xf numFmtId="0" fontId="3" fillId="0" borderId="0">
      <alignment horizontal="center"/>
    </xf>
    <xf numFmtId="0" fontId="2" fillId="0" borderId="7">
      <alignment vertical="top" wrapText="1"/>
    </xf>
    <xf numFmtId="4" fontId="2" fillId="3" borderId="7">
      <alignment horizontal="right" vertical="top" shrinkToFit="1"/>
    </xf>
    <xf numFmtId="10" fontId="2" fillId="3" borderId="7">
      <alignment horizontal="right" vertical="top" shrinkToFit="1"/>
    </xf>
    <xf numFmtId="0" fontId="5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1" fillId="4" borderId="0"/>
    <xf numFmtId="0" fontId="1" fillId="0" borderId="0">
      <alignment wrapText="1"/>
    </xf>
    <xf numFmtId="0" fontId="3" fillId="0" borderId="0">
      <alignment horizontal="center" wrapText="1"/>
    </xf>
    <xf numFmtId="0" fontId="3" fillId="0" borderId="0">
      <alignment horizontal="center"/>
    </xf>
    <xf numFmtId="0" fontId="1" fillId="0" borderId="0">
      <alignment horizontal="right"/>
    </xf>
    <xf numFmtId="0" fontId="1" fillId="4" borderId="8"/>
    <xf numFmtId="0" fontId="1" fillId="0" borderId="7">
      <alignment horizontal="center" vertical="center" wrapText="1"/>
    </xf>
    <xf numFmtId="0" fontId="1" fillId="4" borderId="9"/>
    <xf numFmtId="49" fontId="1" fillId="0" borderId="7">
      <alignment horizontal="left" vertical="top" wrapText="1" indent="2"/>
    </xf>
    <xf numFmtId="0" fontId="2" fillId="0" borderId="7">
      <alignment horizontal="left"/>
    </xf>
    <xf numFmtId="0" fontId="1" fillId="4" borderId="10"/>
    <xf numFmtId="0" fontId="1" fillId="0" borderId="0">
      <alignment horizontal="left" wrapText="1"/>
    </xf>
    <xf numFmtId="4" fontId="1" fillId="0" borderId="7">
      <alignment horizontal="right" vertical="top" shrinkToFit="1"/>
    </xf>
    <xf numFmtId="10" fontId="1" fillId="0" borderId="7">
      <alignment horizontal="right" vertical="top" shrinkToFit="1"/>
    </xf>
    <xf numFmtId="0" fontId="7" fillId="0" borderId="0"/>
    <xf numFmtId="0" fontId="1" fillId="0" borderId="0"/>
    <xf numFmtId="0" fontId="3" fillId="0" borderId="0">
      <alignment horizontal="center" wrapText="1"/>
    </xf>
    <xf numFmtId="0" fontId="3" fillId="0" borderId="0">
      <alignment horizontal="center"/>
    </xf>
    <xf numFmtId="0" fontId="1" fillId="0" borderId="0">
      <alignment horizontal="right"/>
    </xf>
    <xf numFmtId="0" fontId="1" fillId="0" borderId="7">
      <alignment horizontal="center" vertical="center" wrapText="1"/>
    </xf>
    <xf numFmtId="49" fontId="1" fillId="0" borderId="7">
      <alignment horizontal="center" vertical="top" shrinkToFit="1"/>
    </xf>
    <xf numFmtId="0" fontId="2" fillId="0" borderId="7">
      <alignment horizontal="left"/>
    </xf>
    <xf numFmtId="10" fontId="2" fillId="2" borderId="7">
      <alignment horizontal="right" vertical="top" shrinkToFit="1"/>
    </xf>
    <xf numFmtId="0" fontId="1" fillId="0" borderId="0">
      <alignment horizontal="left" wrapText="1"/>
    </xf>
    <xf numFmtId="0" fontId="2" fillId="0" borderId="7">
      <alignment vertical="top" wrapText="1"/>
    </xf>
    <xf numFmtId="4" fontId="2" fillId="3" borderId="7">
      <alignment horizontal="right" vertical="top" shrinkToFit="1"/>
    </xf>
    <xf numFmtId="10" fontId="2" fillId="3" borderId="7">
      <alignment horizontal="right" vertical="top" shrinkToFit="1"/>
    </xf>
    <xf numFmtId="0" fontId="1" fillId="0" borderId="0"/>
    <xf numFmtId="0" fontId="1" fillId="0" borderId="0"/>
    <xf numFmtId="0" fontId="1" fillId="5" borderId="0"/>
    <xf numFmtId="0" fontId="1" fillId="5" borderId="8"/>
    <xf numFmtId="0" fontId="1" fillId="5" borderId="9"/>
    <xf numFmtId="49" fontId="1" fillId="0" borderId="7">
      <alignment horizontal="left" vertical="top" wrapText="1" indent="2"/>
    </xf>
    <xf numFmtId="4" fontId="1" fillId="0" borderId="7">
      <alignment horizontal="right" vertical="top" shrinkToFit="1"/>
    </xf>
    <xf numFmtId="10" fontId="1" fillId="0" borderId="7">
      <alignment horizontal="right" vertical="top" shrinkToFit="1"/>
    </xf>
    <xf numFmtId="0" fontId="1" fillId="5" borderId="9">
      <alignment shrinkToFit="1"/>
    </xf>
    <xf numFmtId="0" fontId="1" fillId="5" borderId="10"/>
    <xf numFmtId="0" fontId="1" fillId="5" borderId="9">
      <alignment horizontal="center"/>
    </xf>
    <xf numFmtId="0" fontId="1" fillId="5" borderId="9">
      <alignment horizontal="left"/>
    </xf>
    <xf numFmtId="0" fontId="1" fillId="5" borderId="10">
      <alignment horizontal="center"/>
    </xf>
    <xf numFmtId="0" fontId="1" fillId="5" borderId="10">
      <alignment horizontal="left"/>
    </xf>
    <xf numFmtId="0" fontId="2" fillId="0" borderId="7">
      <alignment vertical="top" wrapText="1"/>
    </xf>
    <xf numFmtId="0" fontId="2" fillId="0" borderId="7">
      <alignment vertical="top" wrapText="1"/>
    </xf>
  </cellStyleXfs>
  <cellXfs count="58">
    <xf numFmtId="0" fontId="0" fillId="0" borderId="0" xfId="0"/>
    <xf numFmtId="0" fontId="6" fillId="6" borderId="1" xfId="0" applyFont="1" applyFill="1" applyBorder="1" applyAlignment="1">
      <alignment horizontal="justify" vertical="top" wrapText="1"/>
    </xf>
    <xf numFmtId="0" fontId="6" fillId="6" borderId="1" xfId="0" applyFont="1" applyFill="1" applyBorder="1" applyAlignment="1">
      <alignment horizontal="center" vertical="top" wrapText="1"/>
    </xf>
    <xf numFmtId="164" fontId="6" fillId="6" borderId="1" xfId="0" applyNumberFormat="1" applyFont="1" applyFill="1" applyBorder="1" applyAlignment="1">
      <alignment horizontal="right" vertical="top" wrapText="1"/>
    </xf>
    <xf numFmtId="0" fontId="6" fillId="6" borderId="5" xfId="0" applyFont="1" applyFill="1" applyBorder="1" applyAlignment="1">
      <alignment horizontal="center" vertical="top" wrapText="1"/>
    </xf>
    <xf numFmtId="0" fontId="6" fillId="6" borderId="0" xfId="0" applyFont="1" applyFill="1"/>
    <xf numFmtId="164" fontId="6" fillId="6" borderId="0" xfId="0" applyNumberFormat="1" applyFont="1" applyFill="1"/>
    <xf numFmtId="0" fontId="11" fillId="6" borderId="0" xfId="0" applyFont="1" applyFill="1"/>
    <xf numFmtId="0" fontId="6" fillId="6" borderId="0" xfId="0" applyFont="1" applyFill="1" applyAlignment="1">
      <alignment horizontal="center" vertical="top"/>
    </xf>
    <xf numFmtId="164" fontId="6" fillId="6" borderId="0" xfId="0" applyNumberFormat="1" applyFont="1" applyFill="1" applyAlignment="1">
      <alignment vertical="top"/>
    </xf>
    <xf numFmtId="0" fontId="6" fillId="6" borderId="0" xfId="0" applyFont="1" applyFill="1" applyAlignment="1">
      <alignment horizontal="left"/>
    </xf>
    <xf numFmtId="0" fontId="6" fillId="6" borderId="0" xfId="0" applyFont="1" applyFill="1" applyAlignment="1">
      <alignment wrapText="1"/>
    </xf>
    <xf numFmtId="0" fontId="6" fillId="6" borderId="2" xfId="0" applyFont="1" applyFill="1" applyBorder="1" applyAlignment="1">
      <alignment wrapText="1"/>
    </xf>
    <xf numFmtId="0" fontId="6" fillId="6" borderId="0" xfId="0" applyFont="1" applyFill="1" applyAlignment="1">
      <alignment horizontal="left" vertical="top"/>
    </xf>
    <xf numFmtId="4" fontId="3" fillId="6" borderId="0" xfId="7" applyNumberFormat="1" applyFill="1" applyAlignment="1">
      <alignment horizontal="right" vertical="top" shrinkToFit="1"/>
    </xf>
    <xf numFmtId="0" fontId="6" fillId="6" borderId="0" xfId="0" applyFont="1" applyFill="1" applyAlignment="1">
      <alignment vertical="top"/>
    </xf>
    <xf numFmtId="4" fontId="6" fillId="6" borderId="0" xfId="0" applyNumberFormat="1" applyFont="1" applyFill="1" applyAlignment="1">
      <alignment vertical="top"/>
    </xf>
    <xf numFmtId="0" fontId="6" fillId="6" borderId="0" xfId="0" applyFont="1" applyFill="1" applyAlignment="1">
      <alignment horizontal="justify" vertical="top"/>
    </xf>
    <xf numFmtId="0" fontId="12" fillId="6" borderId="1" xfId="0" applyFont="1" applyFill="1" applyBorder="1" applyAlignment="1">
      <alignment horizontal="center" vertical="top" wrapText="1"/>
    </xf>
    <xf numFmtId="164" fontId="12" fillId="6" borderId="1" xfId="0" applyNumberFormat="1" applyFont="1" applyFill="1" applyBorder="1" applyAlignment="1">
      <alignment horizontal="right" vertical="top" wrapText="1"/>
    </xf>
    <xf numFmtId="0" fontId="6" fillId="6" borderId="7" xfId="58" applyFont="1" applyFill="1">
      <alignment vertical="top" wrapText="1"/>
    </xf>
    <xf numFmtId="0" fontId="12" fillId="6" borderId="1" xfId="0" applyFont="1" applyFill="1" applyBorder="1" applyAlignment="1">
      <alignment horizontal="justify" vertical="top" wrapText="1"/>
    </xf>
    <xf numFmtId="164" fontId="9" fillId="6" borderId="1" xfId="0" applyNumberFormat="1" applyFont="1" applyFill="1" applyBorder="1" applyAlignment="1">
      <alignment horizontal="right" vertical="top" wrapText="1"/>
    </xf>
    <xf numFmtId="0" fontId="6" fillId="6" borderId="7" xfId="59" applyFont="1" applyFill="1">
      <alignment vertical="top" wrapText="1"/>
    </xf>
    <xf numFmtId="0" fontId="6" fillId="6" borderId="0" xfId="0" applyFont="1" applyFill="1" applyAlignment="1">
      <alignment horizontal="justify" vertical="top" wrapText="1"/>
    </xf>
    <xf numFmtId="0" fontId="6" fillId="6" borderId="12" xfId="0" applyFont="1" applyFill="1" applyBorder="1" applyAlignment="1">
      <alignment horizontal="justify" vertical="top" wrapText="1"/>
    </xf>
    <xf numFmtId="0" fontId="6" fillId="6" borderId="0" xfId="0" applyFont="1" applyFill="1" applyAlignment="1">
      <alignment horizontal="center"/>
    </xf>
    <xf numFmtId="0" fontId="6" fillId="6" borderId="3" xfId="0" applyFont="1" applyFill="1" applyBorder="1" applyAlignment="1">
      <alignment horizontal="center" vertical="top" wrapText="1"/>
    </xf>
    <xf numFmtId="0" fontId="12" fillId="6" borderId="7" xfId="58" applyFont="1" applyFill="1">
      <alignment vertical="top" wrapText="1"/>
    </xf>
    <xf numFmtId="0" fontId="6" fillId="6" borderId="1" xfId="0" applyFont="1" applyFill="1" applyBorder="1" applyAlignment="1">
      <alignment horizontal="center" wrapText="1"/>
    </xf>
    <xf numFmtId="0" fontId="6" fillId="6" borderId="1" xfId="0" applyFont="1" applyFill="1" applyBorder="1" applyAlignment="1">
      <alignment horizontal="justify" wrapText="1"/>
    </xf>
    <xf numFmtId="164" fontId="6" fillId="6" borderId="1" xfId="0" applyNumberFormat="1" applyFont="1" applyFill="1" applyBorder="1" applyAlignment="1">
      <alignment horizontal="right" wrapText="1"/>
    </xf>
    <xf numFmtId="0" fontId="6" fillId="6" borderId="4" xfId="0" applyFont="1" applyFill="1" applyBorder="1" applyAlignment="1">
      <alignment horizontal="center" vertical="top" wrapText="1"/>
    </xf>
    <xf numFmtId="0" fontId="6" fillId="6" borderId="1" xfId="0" applyFont="1" applyFill="1" applyBorder="1" applyAlignment="1">
      <alignment horizontal="justify" vertical="top"/>
    </xf>
    <xf numFmtId="0" fontId="6" fillId="6" borderId="7" xfId="41" applyFont="1" applyFill="1">
      <alignment vertical="top" wrapText="1"/>
    </xf>
    <xf numFmtId="164" fontId="6" fillId="6" borderId="1" xfId="0" applyNumberFormat="1" applyFont="1" applyFill="1" applyBorder="1" applyAlignment="1">
      <alignment vertical="top"/>
    </xf>
    <xf numFmtId="0" fontId="6" fillId="6" borderId="1" xfId="0" applyFont="1" applyFill="1" applyBorder="1" applyAlignment="1">
      <alignment vertical="top"/>
    </xf>
    <xf numFmtId="165" fontId="6" fillId="6" borderId="1" xfId="0" applyNumberFormat="1" applyFont="1" applyFill="1" applyBorder="1" applyAlignment="1">
      <alignment vertical="top"/>
    </xf>
    <xf numFmtId="0" fontId="6" fillId="6" borderId="2" xfId="0" applyFont="1" applyFill="1" applyBorder="1" applyAlignment="1">
      <alignment horizontal="center" vertical="top"/>
    </xf>
    <xf numFmtId="0" fontId="6" fillId="6" borderId="1" xfId="0" applyFont="1" applyFill="1" applyBorder="1" applyAlignment="1">
      <alignment horizontal="center" vertical="top"/>
    </xf>
    <xf numFmtId="0" fontId="6" fillId="6" borderId="3" xfId="0" applyFont="1" applyFill="1" applyBorder="1" applyAlignment="1">
      <alignment horizontal="center" vertical="top" wrapText="1"/>
    </xf>
    <xf numFmtId="0" fontId="6" fillId="6" borderId="4" xfId="0" applyFont="1" applyFill="1" applyBorder="1" applyAlignment="1">
      <alignment horizontal="center" vertical="top" wrapText="1"/>
    </xf>
    <xf numFmtId="0" fontId="6" fillId="6" borderId="5" xfId="0" applyFont="1" applyFill="1" applyBorder="1" applyAlignment="1">
      <alignment horizontal="center" vertical="top" wrapText="1"/>
    </xf>
    <xf numFmtId="0" fontId="6" fillId="6" borderId="1" xfId="0" applyFont="1" applyFill="1" applyBorder="1" applyAlignment="1">
      <alignment horizontal="center" vertical="top" wrapText="1"/>
    </xf>
    <xf numFmtId="0" fontId="6" fillId="6" borderId="11" xfId="0" applyFont="1" applyFill="1" applyBorder="1" applyAlignment="1">
      <alignment horizontal="center" vertical="top" wrapText="1"/>
    </xf>
    <xf numFmtId="0" fontId="6" fillId="6" borderId="12" xfId="0" applyFont="1" applyFill="1" applyBorder="1" applyAlignment="1">
      <alignment horizontal="center" vertical="top" wrapText="1"/>
    </xf>
    <xf numFmtId="0" fontId="6" fillId="6" borderId="6" xfId="0" applyFont="1" applyFill="1" applyBorder="1" applyAlignment="1">
      <alignment horizontal="left"/>
    </xf>
    <xf numFmtId="0" fontId="6" fillId="6" borderId="0" xfId="0" applyFont="1" applyFill="1" applyAlignment="1">
      <alignment horizontal="left"/>
    </xf>
    <xf numFmtId="0" fontId="10" fillId="6" borderId="13" xfId="0" applyFont="1" applyFill="1" applyBorder="1" applyAlignment="1">
      <alignment horizontal="center" vertical="top" wrapText="1"/>
    </xf>
    <xf numFmtId="0" fontId="10" fillId="6" borderId="14" xfId="0" applyFont="1" applyFill="1" applyBorder="1" applyAlignment="1">
      <alignment horizontal="center" vertical="top" wrapText="1"/>
    </xf>
    <xf numFmtId="0" fontId="10" fillId="6" borderId="15" xfId="0" applyFont="1" applyFill="1" applyBorder="1" applyAlignment="1">
      <alignment horizontal="center" vertical="top" wrapText="1"/>
    </xf>
    <xf numFmtId="0" fontId="6" fillId="6" borderId="0" xfId="0" applyFont="1" applyFill="1" applyAlignment="1">
      <alignment horizontal="right"/>
    </xf>
    <xf numFmtId="0" fontId="6" fillId="6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8" fillId="6" borderId="0" xfId="0" applyFont="1" applyFill="1" applyAlignment="1">
      <alignment horizontal="center"/>
    </xf>
    <xf numFmtId="0" fontId="6" fillId="6" borderId="13" xfId="0" applyFont="1" applyFill="1" applyBorder="1" applyAlignment="1">
      <alignment horizontal="center" vertical="top" wrapText="1"/>
    </xf>
    <xf numFmtId="0" fontId="6" fillId="6" borderId="14" xfId="0" applyFont="1" applyFill="1" applyBorder="1" applyAlignment="1">
      <alignment horizontal="center" vertical="top" wrapText="1"/>
    </xf>
    <xf numFmtId="0" fontId="6" fillId="6" borderId="15" xfId="0" applyFont="1" applyFill="1" applyBorder="1" applyAlignment="1">
      <alignment horizontal="center" vertical="top" wrapText="1"/>
    </xf>
  </cellXfs>
  <cellStyles count="60">
    <cellStyle name="br" xfId="12" xr:uid="{00000000-0005-0000-0000-000000000000}"/>
    <cellStyle name="col" xfId="13" xr:uid="{00000000-0005-0000-0000-000001000000}"/>
    <cellStyle name="style0" xfId="14" xr:uid="{00000000-0005-0000-0000-000002000000}"/>
    <cellStyle name="style0 2" xfId="44" xr:uid="{00000000-0005-0000-0000-000003000000}"/>
    <cellStyle name="td" xfId="15" xr:uid="{00000000-0005-0000-0000-000004000000}"/>
    <cellStyle name="td 2" xfId="45" xr:uid="{00000000-0005-0000-0000-000005000000}"/>
    <cellStyle name="tr" xfId="16" xr:uid="{00000000-0005-0000-0000-000006000000}"/>
    <cellStyle name="xl21" xfId="17" xr:uid="{00000000-0005-0000-0000-000007000000}"/>
    <cellStyle name="xl21 2" xfId="46" xr:uid="{00000000-0005-0000-0000-000008000000}"/>
    <cellStyle name="xl22" xfId="18" xr:uid="{00000000-0005-0000-0000-000009000000}"/>
    <cellStyle name="xl23" xfId="19" xr:uid="{00000000-0005-0000-0000-00000A000000}"/>
    <cellStyle name="xl23 2" xfId="32" xr:uid="{00000000-0005-0000-0000-00000B000000}"/>
    <cellStyle name="xl24" xfId="20" xr:uid="{00000000-0005-0000-0000-00000C000000}"/>
    <cellStyle name="xl24 2" xfId="33" xr:uid="{00000000-0005-0000-0000-00000D000000}"/>
    <cellStyle name="xl25" xfId="21" xr:uid="{00000000-0005-0000-0000-00000E000000}"/>
    <cellStyle name="xl25 2" xfId="34" xr:uid="{00000000-0005-0000-0000-00000F000000}"/>
    <cellStyle name="xl26" xfId="22" xr:uid="{00000000-0005-0000-0000-000010000000}"/>
    <cellStyle name="xl26 2" xfId="35" xr:uid="{00000000-0005-0000-0000-000011000000}"/>
    <cellStyle name="xl27" xfId="23" xr:uid="{00000000-0005-0000-0000-000012000000}"/>
    <cellStyle name="xl27 2" xfId="47" xr:uid="{00000000-0005-0000-0000-000013000000}"/>
    <cellStyle name="xl28" xfId="24" xr:uid="{00000000-0005-0000-0000-000014000000}"/>
    <cellStyle name="xl28 2" xfId="36" xr:uid="{00000000-0005-0000-0000-000015000000}"/>
    <cellStyle name="xl29" xfId="25" xr:uid="{00000000-0005-0000-0000-000016000000}"/>
    <cellStyle name="xl29 2" xfId="48" xr:uid="{00000000-0005-0000-0000-000017000000}"/>
    <cellStyle name="xl30" xfId="26" xr:uid="{00000000-0005-0000-0000-000018000000}"/>
    <cellStyle name="xl30 2" xfId="49" xr:uid="{00000000-0005-0000-0000-000019000000}"/>
    <cellStyle name="xl31" xfId="27" xr:uid="{00000000-0005-0000-0000-00001A000000}"/>
    <cellStyle name="xl31 2" xfId="37" xr:uid="{00000000-0005-0000-0000-00001B000000}"/>
    <cellStyle name="xl32" xfId="1" xr:uid="{00000000-0005-0000-0000-00001C000000}"/>
    <cellStyle name="xl32 2" xfId="50" xr:uid="{00000000-0005-0000-0000-00001D000000}"/>
    <cellStyle name="xl33" xfId="28" xr:uid="{00000000-0005-0000-0000-00001E000000}"/>
    <cellStyle name="xl33 2" xfId="51" xr:uid="{00000000-0005-0000-0000-00001F000000}"/>
    <cellStyle name="xl34" xfId="2" xr:uid="{00000000-0005-0000-0000-000020000000}"/>
    <cellStyle name="xl34 2" xfId="52" xr:uid="{00000000-0005-0000-0000-000021000000}"/>
    <cellStyle name="xl35" xfId="29" xr:uid="{00000000-0005-0000-0000-000022000000}"/>
    <cellStyle name="xl35 2" xfId="38" xr:uid="{00000000-0005-0000-0000-000023000000}"/>
    <cellStyle name="xl36" xfId="3" xr:uid="{00000000-0005-0000-0000-000024000000}"/>
    <cellStyle name="xl37" xfId="4" xr:uid="{00000000-0005-0000-0000-000025000000}"/>
    <cellStyle name="xl37 2" xfId="39" xr:uid="{00000000-0005-0000-0000-000026000000}"/>
    <cellStyle name="xl38" xfId="5" xr:uid="{00000000-0005-0000-0000-000027000000}"/>
    <cellStyle name="xl38 2" xfId="53" xr:uid="{00000000-0005-0000-0000-000028000000}"/>
    <cellStyle name="xl39" xfId="30" xr:uid="{00000000-0005-0000-0000-000029000000}"/>
    <cellStyle name="xl39 2" xfId="40" xr:uid="{00000000-0005-0000-0000-00002A000000}"/>
    <cellStyle name="xl40" xfId="6" xr:uid="{00000000-0005-0000-0000-00002B000000}"/>
    <cellStyle name="xl40 2" xfId="41" xr:uid="{00000000-0005-0000-0000-00002C000000}"/>
    <cellStyle name="xl41" xfId="7" xr:uid="{00000000-0005-0000-0000-00002D000000}"/>
    <cellStyle name="xl41 2" xfId="42" xr:uid="{00000000-0005-0000-0000-00002E000000}"/>
    <cellStyle name="xl42" xfId="8" xr:uid="{00000000-0005-0000-0000-00002F000000}"/>
    <cellStyle name="xl42 2" xfId="43" xr:uid="{00000000-0005-0000-0000-000030000000}"/>
    <cellStyle name="xl43" xfId="9" xr:uid="{00000000-0005-0000-0000-000031000000}"/>
    <cellStyle name="xl43 2" xfId="54" xr:uid="{00000000-0005-0000-0000-000032000000}"/>
    <cellStyle name="xl44" xfId="10" xr:uid="{00000000-0005-0000-0000-000033000000}"/>
    <cellStyle name="xl44 2" xfId="55" xr:uid="{00000000-0005-0000-0000-000034000000}"/>
    <cellStyle name="xl45" xfId="11" xr:uid="{00000000-0005-0000-0000-000035000000}"/>
    <cellStyle name="xl45 2" xfId="56" xr:uid="{00000000-0005-0000-0000-000036000000}"/>
    <cellStyle name="xl46" xfId="57" xr:uid="{00000000-0005-0000-0000-000037000000}"/>
    <cellStyle name="xl60" xfId="58" xr:uid="{00000000-0005-0000-0000-000038000000}"/>
    <cellStyle name="xl61" xfId="59" xr:uid="{00000000-0005-0000-0000-000039000000}"/>
    <cellStyle name="Обычный" xfId="0" builtinId="0"/>
    <cellStyle name="Обычный 2" xfId="31" xr:uid="{00000000-0005-0000-0000-00003B000000}"/>
  </cellStyles>
  <dxfs count="0"/>
  <tableStyles count="0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129"/>
  <sheetViews>
    <sheetView tabSelected="1" zoomScale="98" zoomScaleNormal="98" workbookViewId="0">
      <pane xSplit="1" ySplit="13" topLeftCell="B116" activePane="bottomRight" state="frozen"/>
      <selection pane="topRight" activeCell="B1" sqref="B1"/>
      <selection pane="bottomLeft" activeCell="A14" sqref="A14"/>
      <selection pane="bottomRight" activeCell="B133" sqref="B133"/>
    </sheetView>
  </sheetViews>
  <sheetFormatPr defaultColWidth="9.140625" defaultRowHeight="15.75" x14ac:dyDescent="0.25"/>
  <cols>
    <col min="1" max="1" width="4.42578125" style="26" customWidth="1"/>
    <col min="2" max="2" width="53.140625" style="17" customWidth="1"/>
    <col min="3" max="3" width="17.5703125" style="8" customWidth="1"/>
    <col min="4" max="4" width="13.5703125" style="15" customWidth="1"/>
    <col min="5" max="5" width="14.28515625" style="15" customWidth="1"/>
    <col min="6" max="6" width="13.28515625" style="15" customWidth="1"/>
    <col min="7" max="7" width="15" style="15" customWidth="1"/>
    <col min="8" max="8" width="14.42578125" style="15" customWidth="1"/>
    <col min="9" max="9" width="15.42578125" style="15" customWidth="1"/>
    <col min="10" max="10" width="13.5703125" style="15" customWidth="1"/>
    <col min="11" max="11" width="13.7109375" style="15" customWidth="1"/>
    <col min="12" max="12" width="11.85546875" style="5" bestFit="1" customWidth="1"/>
    <col min="13" max="13" width="12.7109375" style="5" customWidth="1"/>
    <col min="14" max="14" width="13.5703125" style="5" customWidth="1"/>
    <col min="15" max="16384" width="9.140625" style="5"/>
  </cols>
  <sheetData>
    <row r="1" spans="1:14" x14ac:dyDescent="0.25">
      <c r="A1" s="51" t="s">
        <v>121</v>
      </c>
      <c r="B1" s="51"/>
      <c r="C1" s="51"/>
      <c r="D1" s="51"/>
      <c r="E1" s="51"/>
      <c r="F1" s="51"/>
      <c r="G1" s="51"/>
      <c r="H1" s="51"/>
      <c r="I1" s="51"/>
      <c r="J1" s="51"/>
      <c r="K1" s="51"/>
    </row>
    <row r="2" spans="1:14" x14ac:dyDescent="0.25">
      <c r="A2" s="51"/>
      <c r="B2" s="51"/>
      <c r="C2" s="51"/>
      <c r="D2" s="51"/>
      <c r="E2" s="51"/>
      <c r="F2" s="51"/>
      <c r="G2" s="51"/>
      <c r="H2" s="51"/>
      <c r="I2" s="51"/>
      <c r="J2" s="51"/>
      <c r="K2" s="51"/>
    </row>
    <row r="3" spans="1:14" ht="20.25" customHeight="1" x14ac:dyDescent="0.25">
      <c r="B3" s="52" t="s">
        <v>106</v>
      </c>
      <c r="C3" s="53"/>
      <c r="D3" s="53"/>
      <c r="E3" s="53"/>
      <c r="F3" s="53"/>
      <c r="G3" s="53"/>
      <c r="H3" s="53"/>
      <c r="I3" s="53"/>
      <c r="J3" s="53"/>
      <c r="K3" s="53"/>
    </row>
    <row r="4" spans="1:14" ht="18" customHeight="1" x14ac:dyDescent="0.25">
      <c r="A4" s="52" t="s">
        <v>90</v>
      </c>
      <c r="B4" s="52"/>
      <c r="C4" s="52"/>
      <c r="D4" s="52"/>
      <c r="E4" s="52"/>
      <c r="F4" s="52"/>
      <c r="G4" s="52"/>
      <c r="H4" s="52"/>
      <c r="I4" s="52"/>
      <c r="J4" s="52"/>
      <c r="K4" s="52"/>
    </row>
    <row r="5" spans="1:14" x14ac:dyDescent="0.25">
      <c r="A5" s="52" t="s">
        <v>0</v>
      </c>
      <c r="B5" s="52"/>
      <c r="C5" s="52"/>
      <c r="D5" s="52"/>
      <c r="E5" s="52"/>
      <c r="F5" s="52"/>
      <c r="G5" s="52"/>
      <c r="H5" s="52"/>
      <c r="I5" s="52"/>
      <c r="J5" s="52"/>
      <c r="K5" s="52"/>
    </row>
    <row r="6" spans="1:14" x14ac:dyDescent="0.25">
      <c r="A6" s="54" t="s">
        <v>120</v>
      </c>
      <c r="B6" s="54"/>
      <c r="C6" s="54"/>
      <c r="D6" s="54"/>
      <c r="E6" s="54"/>
      <c r="F6" s="54"/>
      <c r="G6" s="54"/>
      <c r="H6" s="54"/>
      <c r="I6" s="54"/>
      <c r="J6" s="54"/>
      <c r="K6" s="54"/>
    </row>
    <row r="7" spans="1:14" x14ac:dyDescent="0.25">
      <c r="A7" s="52" t="s">
        <v>107</v>
      </c>
      <c r="B7" s="52"/>
      <c r="C7" s="52"/>
      <c r="D7" s="52"/>
      <c r="E7" s="52"/>
      <c r="F7" s="52"/>
      <c r="G7" s="52"/>
      <c r="H7" s="52"/>
      <c r="I7" s="52"/>
      <c r="J7" s="52"/>
      <c r="K7" s="52"/>
    </row>
    <row r="8" spans="1:14" ht="26.25" customHeight="1" x14ac:dyDescent="0.25">
      <c r="A8" s="38" t="s">
        <v>108</v>
      </c>
      <c r="B8" s="38"/>
      <c r="C8" s="38"/>
      <c r="D8" s="38"/>
      <c r="E8" s="38"/>
      <c r="F8" s="38"/>
      <c r="G8" s="38"/>
      <c r="H8" s="38"/>
      <c r="I8" s="38"/>
      <c r="J8" s="38"/>
      <c r="K8" s="38"/>
    </row>
    <row r="9" spans="1:14" ht="19.5" customHeight="1" x14ac:dyDescent="0.25">
      <c r="A9" s="43" t="s">
        <v>1</v>
      </c>
      <c r="B9" s="40" t="s">
        <v>2</v>
      </c>
      <c r="C9" s="40" t="s">
        <v>3</v>
      </c>
      <c r="D9" s="43" t="s">
        <v>4</v>
      </c>
      <c r="E9" s="43"/>
      <c r="F9" s="43"/>
      <c r="G9" s="43"/>
      <c r="H9" s="43"/>
      <c r="I9" s="43"/>
      <c r="J9" s="43"/>
      <c r="K9" s="43"/>
    </row>
    <row r="10" spans="1:14" x14ac:dyDescent="0.25">
      <c r="A10" s="43"/>
      <c r="B10" s="41"/>
      <c r="C10" s="41"/>
      <c r="D10" s="44" t="s">
        <v>5</v>
      </c>
      <c r="E10" s="45"/>
      <c r="F10" s="43" t="s">
        <v>6</v>
      </c>
      <c r="G10" s="43"/>
      <c r="H10" s="43"/>
      <c r="I10" s="43"/>
      <c r="J10" s="43"/>
      <c r="K10" s="43"/>
    </row>
    <row r="11" spans="1:14" x14ac:dyDescent="0.25">
      <c r="A11" s="43"/>
      <c r="B11" s="41"/>
      <c r="C11" s="41"/>
      <c r="D11" s="41" t="s">
        <v>88</v>
      </c>
      <c r="E11" s="41" t="s">
        <v>10</v>
      </c>
      <c r="F11" s="39" t="s">
        <v>7</v>
      </c>
      <c r="G11" s="39"/>
      <c r="H11" s="43" t="s">
        <v>8</v>
      </c>
      <c r="I11" s="43"/>
      <c r="J11" s="43" t="s">
        <v>9</v>
      </c>
      <c r="K11" s="43"/>
    </row>
    <row r="12" spans="1:14" ht="51" customHeight="1" x14ac:dyDescent="0.25">
      <c r="A12" s="43"/>
      <c r="B12" s="42"/>
      <c r="C12" s="42"/>
      <c r="D12" s="42"/>
      <c r="E12" s="42"/>
      <c r="F12" s="2" t="s">
        <v>88</v>
      </c>
      <c r="G12" s="2" t="s">
        <v>10</v>
      </c>
      <c r="H12" s="2" t="s">
        <v>88</v>
      </c>
      <c r="I12" s="2" t="s">
        <v>10</v>
      </c>
      <c r="J12" s="2" t="s">
        <v>88</v>
      </c>
      <c r="K12" s="2" t="s">
        <v>10</v>
      </c>
    </row>
    <row r="13" spans="1:14" x14ac:dyDescent="0.25">
      <c r="A13" s="27">
        <v>1</v>
      </c>
      <c r="B13" s="4">
        <v>2</v>
      </c>
      <c r="C13" s="4">
        <v>3</v>
      </c>
      <c r="D13" s="4">
        <v>4</v>
      </c>
      <c r="E13" s="4">
        <v>5</v>
      </c>
      <c r="F13" s="2">
        <v>6</v>
      </c>
      <c r="G13" s="2">
        <v>7</v>
      </c>
      <c r="H13" s="2">
        <v>8</v>
      </c>
      <c r="I13" s="2">
        <v>9</v>
      </c>
      <c r="J13" s="2">
        <v>10</v>
      </c>
      <c r="K13" s="2">
        <v>11</v>
      </c>
    </row>
    <row r="14" spans="1:14" ht="63.75" customHeight="1" x14ac:dyDescent="0.25">
      <c r="A14" s="40">
        <v>1</v>
      </c>
      <c r="B14" s="1" t="s">
        <v>91</v>
      </c>
      <c r="C14" s="2" t="s">
        <v>64</v>
      </c>
      <c r="D14" s="3">
        <f>D16+D17+D18+D19+D20+D21</f>
        <v>1020573.3</v>
      </c>
      <c r="E14" s="3">
        <f>E16+E17+E18+E19+E20+E21</f>
        <v>1016091.1999999998</v>
      </c>
      <c r="F14" s="3">
        <f t="shared" ref="F14:K14" si="0">F16+F17+F18+F19+F20+F21</f>
        <v>319299.69999999995</v>
      </c>
      <c r="G14" s="3">
        <f t="shared" si="0"/>
        <v>317620.39999999997</v>
      </c>
      <c r="H14" s="3">
        <f t="shared" si="0"/>
        <v>685499.00000000012</v>
      </c>
      <c r="I14" s="3">
        <f t="shared" si="0"/>
        <v>684629.20000000007</v>
      </c>
      <c r="J14" s="3">
        <f t="shared" si="0"/>
        <v>15774.6</v>
      </c>
      <c r="K14" s="3">
        <f t="shared" si="0"/>
        <v>13841.6</v>
      </c>
      <c r="L14" s="6"/>
      <c r="M14" s="6"/>
      <c r="N14" s="6"/>
    </row>
    <row r="15" spans="1:14" x14ac:dyDescent="0.25">
      <c r="A15" s="42"/>
      <c r="B15" s="1" t="s">
        <v>21</v>
      </c>
      <c r="C15" s="2"/>
      <c r="D15" s="3"/>
      <c r="E15" s="3"/>
      <c r="F15" s="3"/>
      <c r="G15" s="3"/>
      <c r="H15" s="3"/>
      <c r="I15" s="3"/>
      <c r="J15" s="3"/>
      <c r="K15" s="3"/>
    </row>
    <row r="16" spans="1:14" ht="31.5" x14ac:dyDescent="0.25">
      <c r="A16" s="32"/>
      <c r="B16" s="1" t="s">
        <v>84</v>
      </c>
      <c r="C16" s="2" t="s">
        <v>65</v>
      </c>
      <c r="D16" s="3">
        <f>F16+H16+J16</f>
        <v>266817.8</v>
      </c>
      <c r="E16" s="3">
        <f>G16+I16+K16</f>
        <v>266817.69999999995</v>
      </c>
      <c r="F16" s="3">
        <v>85380</v>
      </c>
      <c r="G16" s="3">
        <v>85379.9</v>
      </c>
      <c r="H16" s="3">
        <v>181437.8</v>
      </c>
      <c r="I16" s="3">
        <v>181437.8</v>
      </c>
      <c r="J16" s="3">
        <v>0</v>
      </c>
      <c r="K16" s="3">
        <v>0</v>
      </c>
    </row>
    <row r="17" spans="1:18" ht="31.5" x14ac:dyDescent="0.25">
      <c r="A17" s="32"/>
      <c r="B17" s="1" t="s">
        <v>22</v>
      </c>
      <c r="C17" s="2" t="s">
        <v>65</v>
      </c>
      <c r="D17" s="3">
        <f t="shared" ref="D17:D21" si="1">F17+H17+J17</f>
        <v>490908.39999999997</v>
      </c>
      <c r="E17" s="3">
        <f t="shared" ref="E17:E21" si="2">G17+I17+K17</f>
        <v>488880.2</v>
      </c>
      <c r="F17" s="3">
        <v>91461.3</v>
      </c>
      <c r="G17" s="3">
        <v>91460.7</v>
      </c>
      <c r="H17" s="3">
        <v>384932</v>
      </c>
      <c r="I17" s="3">
        <v>384837.4</v>
      </c>
      <c r="J17" s="3">
        <v>14515.1</v>
      </c>
      <c r="K17" s="3">
        <v>12582.1</v>
      </c>
    </row>
    <row r="18" spans="1:18" ht="47.25" x14ac:dyDescent="0.25">
      <c r="A18" s="32"/>
      <c r="B18" s="1" t="s">
        <v>73</v>
      </c>
      <c r="C18" s="2" t="s">
        <v>66</v>
      </c>
      <c r="D18" s="3">
        <f t="shared" si="1"/>
        <v>174974.8</v>
      </c>
      <c r="E18" s="3">
        <f t="shared" si="2"/>
        <v>172980.5</v>
      </c>
      <c r="F18" s="3">
        <v>78566.899999999994</v>
      </c>
      <c r="G18" s="3">
        <v>77308.7</v>
      </c>
      <c r="H18" s="3">
        <v>95148.4</v>
      </c>
      <c r="I18" s="3">
        <v>94412.3</v>
      </c>
      <c r="J18" s="3">
        <v>1259.5</v>
      </c>
      <c r="K18" s="3">
        <v>1259.5</v>
      </c>
      <c r="L18" s="6"/>
    </row>
    <row r="19" spans="1:18" ht="47.25" x14ac:dyDescent="0.25">
      <c r="A19" s="32"/>
      <c r="B19" s="1" t="s">
        <v>23</v>
      </c>
      <c r="C19" s="2" t="s">
        <v>63</v>
      </c>
      <c r="D19" s="3">
        <f t="shared" si="1"/>
        <v>62540.4</v>
      </c>
      <c r="E19" s="3">
        <f t="shared" si="2"/>
        <v>62211.6</v>
      </c>
      <c r="F19" s="3">
        <v>55788.5</v>
      </c>
      <c r="G19" s="3">
        <v>55459.7</v>
      </c>
      <c r="H19" s="3">
        <v>6751.9</v>
      </c>
      <c r="I19" s="3">
        <v>6751.9</v>
      </c>
      <c r="J19" s="3">
        <v>0</v>
      </c>
      <c r="K19" s="3">
        <v>0</v>
      </c>
      <c r="R19" s="5" t="s">
        <v>85</v>
      </c>
    </row>
    <row r="20" spans="1:18" ht="31.5" x14ac:dyDescent="0.25">
      <c r="A20" s="32"/>
      <c r="B20" s="1" t="s">
        <v>112</v>
      </c>
      <c r="C20" s="2" t="s">
        <v>65</v>
      </c>
      <c r="D20" s="3">
        <f t="shared" si="1"/>
        <v>6511.6</v>
      </c>
      <c r="E20" s="3">
        <f t="shared" si="2"/>
        <v>6503.6</v>
      </c>
      <c r="F20" s="3">
        <v>6511.6</v>
      </c>
      <c r="G20" s="3">
        <v>6503.6</v>
      </c>
      <c r="H20" s="3">
        <v>0</v>
      </c>
      <c r="I20" s="3">
        <v>0</v>
      </c>
      <c r="J20" s="3">
        <v>0</v>
      </c>
      <c r="K20" s="3">
        <v>0</v>
      </c>
    </row>
    <row r="21" spans="1:18" ht="31.5" x14ac:dyDescent="0.25">
      <c r="A21" s="32"/>
      <c r="B21" s="1" t="s">
        <v>31</v>
      </c>
      <c r="C21" s="2" t="s">
        <v>65</v>
      </c>
      <c r="D21" s="3">
        <f t="shared" si="1"/>
        <v>18820.300000000003</v>
      </c>
      <c r="E21" s="3">
        <f t="shared" si="2"/>
        <v>18697.599999999999</v>
      </c>
      <c r="F21" s="3">
        <v>1591.4</v>
      </c>
      <c r="G21" s="3">
        <v>1507.8</v>
      </c>
      <c r="H21" s="3">
        <v>17228.900000000001</v>
      </c>
      <c r="I21" s="3">
        <v>17189.8</v>
      </c>
      <c r="J21" s="3">
        <v>0</v>
      </c>
      <c r="K21" s="3">
        <v>0</v>
      </c>
    </row>
    <row r="22" spans="1:18" ht="48.75" customHeight="1" x14ac:dyDescent="0.25">
      <c r="A22" s="40">
        <v>2</v>
      </c>
      <c r="B22" s="1" t="s">
        <v>92</v>
      </c>
      <c r="C22" s="2" t="s">
        <v>63</v>
      </c>
      <c r="D22" s="3">
        <f t="shared" ref="D22:E116" si="3">F22+H22+J22</f>
        <v>151144.20000000001</v>
      </c>
      <c r="E22" s="3">
        <f>G22+I22+K22</f>
        <v>149145.90000000002</v>
      </c>
      <c r="F22" s="3">
        <f>F24+F25</f>
        <v>134000</v>
      </c>
      <c r="G22" s="3">
        <f t="shared" ref="G22" si="4">G24+G25</f>
        <v>132042.70000000001</v>
      </c>
      <c r="H22" s="3">
        <f>H24+H25</f>
        <v>17144.2</v>
      </c>
      <c r="I22" s="3">
        <f t="shared" ref="I22:K22" si="5">I24+I25</f>
        <v>17103.199999999997</v>
      </c>
      <c r="J22" s="3">
        <f t="shared" si="5"/>
        <v>0</v>
      </c>
      <c r="K22" s="3">
        <f t="shared" si="5"/>
        <v>0</v>
      </c>
      <c r="L22" s="6"/>
      <c r="M22" s="6"/>
    </row>
    <row r="23" spans="1:18" x14ac:dyDescent="0.25">
      <c r="A23" s="41"/>
      <c r="B23" s="1" t="s">
        <v>21</v>
      </c>
      <c r="C23" s="2"/>
      <c r="D23" s="3"/>
      <c r="E23" s="3"/>
      <c r="F23" s="3"/>
      <c r="G23" s="3"/>
      <c r="H23" s="3"/>
      <c r="I23" s="3"/>
      <c r="J23" s="3"/>
      <c r="K23" s="3"/>
    </row>
    <row r="24" spans="1:18" ht="47.25" x14ac:dyDescent="0.25">
      <c r="A24" s="41"/>
      <c r="B24" s="34" t="s">
        <v>24</v>
      </c>
      <c r="C24" s="2" t="s">
        <v>63</v>
      </c>
      <c r="D24" s="3">
        <f>F24+H24+J24</f>
        <v>134220.79999999999</v>
      </c>
      <c r="E24" s="3">
        <f>G24+I24+K24</f>
        <v>132396.1</v>
      </c>
      <c r="F24" s="3">
        <v>129791.7</v>
      </c>
      <c r="G24" s="3">
        <v>127969.2</v>
      </c>
      <c r="H24" s="3">
        <v>4429.1000000000004</v>
      </c>
      <c r="I24" s="3">
        <v>4426.8999999999996</v>
      </c>
      <c r="J24" s="3">
        <v>0</v>
      </c>
      <c r="K24" s="3">
        <v>0</v>
      </c>
      <c r="L24" s="6"/>
    </row>
    <row r="25" spans="1:18" ht="47.25" x14ac:dyDescent="0.25">
      <c r="A25" s="42"/>
      <c r="B25" s="1" t="s">
        <v>25</v>
      </c>
      <c r="C25" s="2" t="s">
        <v>63</v>
      </c>
      <c r="D25" s="3">
        <f t="shared" ref="D25" si="6">F25+H25+J25</f>
        <v>16923.400000000001</v>
      </c>
      <c r="E25" s="3">
        <f t="shared" ref="E25" si="7">G25+I25+K25</f>
        <v>16749.8</v>
      </c>
      <c r="F25" s="3">
        <v>4208.3</v>
      </c>
      <c r="G25" s="3">
        <v>4073.5</v>
      </c>
      <c r="H25" s="3">
        <v>12715.1</v>
      </c>
      <c r="I25" s="3">
        <v>12676.3</v>
      </c>
      <c r="J25" s="3">
        <v>0</v>
      </c>
      <c r="K25" s="3">
        <v>0</v>
      </c>
    </row>
    <row r="26" spans="1:18" ht="31.5" x14ac:dyDescent="0.25">
      <c r="A26" s="40">
        <v>3</v>
      </c>
      <c r="B26" s="1" t="s">
        <v>93</v>
      </c>
      <c r="C26" s="2" t="s">
        <v>67</v>
      </c>
      <c r="D26" s="3">
        <f>F26+H26+J26</f>
        <v>154343.5</v>
      </c>
      <c r="E26" s="3">
        <f t="shared" ref="E26:E114" si="8">G26+I26+K26</f>
        <v>153707.70000000001</v>
      </c>
      <c r="F26" s="3">
        <f>F28+F29+F30+F31+F32+F33+F34</f>
        <v>152754.5</v>
      </c>
      <c r="G26" s="3">
        <f t="shared" ref="G26:K26" si="9">G28+G29+G30+G31+G32+G33+G34</f>
        <v>152118.70000000001</v>
      </c>
      <c r="H26" s="3">
        <f t="shared" si="9"/>
        <v>902.3</v>
      </c>
      <c r="I26" s="3">
        <f t="shared" si="9"/>
        <v>902.3</v>
      </c>
      <c r="J26" s="3">
        <f t="shared" si="9"/>
        <v>686.7</v>
      </c>
      <c r="K26" s="3">
        <f t="shared" si="9"/>
        <v>686.7</v>
      </c>
      <c r="L26" s="6"/>
      <c r="M26" s="6"/>
    </row>
    <row r="27" spans="1:18" x14ac:dyDescent="0.25">
      <c r="A27" s="41"/>
      <c r="B27" s="1" t="s">
        <v>21</v>
      </c>
      <c r="C27" s="2"/>
      <c r="D27" s="3"/>
      <c r="E27" s="3"/>
      <c r="F27" s="3"/>
      <c r="G27" s="3"/>
      <c r="H27" s="3"/>
      <c r="I27" s="3"/>
      <c r="J27" s="3"/>
      <c r="K27" s="3"/>
    </row>
    <row r="28" spans="1:18" ht="31.5" x14ac:dyDescent="0.25">
      <c r="A28" s="41"/>
      <c r="B28" s="1" t="s">
        <v>32</v>
      </c>
      <c r="C28" s="2" t="s">
        <v>65</v>
      </c>
      <c r="D28" s="3">
        <f t="shared" si="3"/>
        <v>17273.099999999999</v>
      </c>
      <c r="E28" s="3">
        <f t="shared" si="8"/>
        <v>16848.5</v>
      </c>
      <c r="F28" s="3">
        <v>17273.099999999999</v>
      </c>
      <c r="G28" s="3">
        <v>16848.5</v>
      </c>
      <c r="H28" s="3">
        <v>0</v>
      </c>
      <c r="I28" s="3">
        <v>0</v>
      </c>
      <c r="J28" s="3">
        <v>0</v>
      </c>
      <c r="K28" s="3">
        <v>0</v>
      </c>
    </row>
    <row r="29" spans="1:18" ht="31.5" x14ac:dyDescent="0.25">
      <c r="A29" s="41"/>
      <c r="B29" s="1" t="s">
        <v>26</v>
      </c>
      <c r="C29" s="2" t="s">
        <v>65</v>
      </c>
      <c r="D29" s="3">
        <f t="shared" si="3"/>
        <v>57031.5</v>
      </c>
      <c r="E29" s="3">
        <f t="shared" si="8"/>
        <v>57031.5</v>
      </c>
      <c r="F29" s="3">
        <v>56692.4</v>
      </c>
      <c r="G29" s="3">
        <v>56692.4</v>
      </c>
      <c r="H29" s="3">
        <v>261.10000000000002</v>
      </c>
      <c r="I29" s="3">
        <v>261.10000000000002</v>
      </c>
      <c r="J29" s="3">
        <v>78</v>
      </c>
      <c r="K29" s="3">
        <v>78</v>
      </c>
    </row>
    <row r="30" spans="1:18" ht="31.5" x14ac:dyDescent="0.25">
      <c r="A30" s="41"/>
      <c r="B30" s="33" t="s">
        <v>27</v>
      </c>
      <c r="C30" s="2" t="s">
        <v>65</v>
      </c>
      <c r="D30" s="3">
        <f t="shared" si="3"/>
        <v>816.9</v>
      </c>
      <c r="E30" s="3">
        <f t="shared" si="8"/>
        <v>815.8</v>
      </c>
      <c r="F30" s="3">
        <v>816.9</v>
      </c>
      <c r="G30" s="3">
        <v>815.8</v>
      </c>
      <c r="H30" s="3">
        <v>0</v>
      </c>
      <c r="I30" s="3">
        <v>0</v>
      </c>
      <c r="J30" s="35">
        <v>0</v>
      </c>
      <c r="K30" s="35">
        <v>0</v>
      </c>
    </row>
    <row r="31" spans="1:18" ht="47.25" x14ac:dyDescent="0.25">
      <c r="A31" s="41"/>
      <c r="B31" s="33" t="s">
        <v>28</v>
      </c>
      <c r="C31" s="2" t="s">
        <v>65</v>
      </c>
      <c r="D31" s="3">
        <f t="shared" si="3"/>
        <v>62973</v>
      </c>
      <c r="E31" s="3">
        <f t="shared" si="8"/>
        <v>62973</v>
      </c>
      <c r="F31" s="3">
        <v>62973</v>
      </c>
      <c r="G31" s="3">
        <v>62973</v>
      </c>
      <c r="H31" s="3">
        <v>0</v>
      </c>
      <c r="I31" s="3">
        <v>0</v>
      </c>
      <c r="J31" s="35">
        <v>0</v>
      </c>
      <c r="K31" s="35">
        <v>0</v>
      </c>
    </row>
    <row r="32" spans="1:18" ht="47.25" x14ac:dyDescent="0.25">
      <c r="A32" s="41"/>
      <c r="B32" s="33" t="s">
        <v>29</v>
      </c>
      <c r="C32" s="2" t="s">
        <v>63</v>
      </c>
      <c r="D32" s="3">
        <f t="shared" si="3"/>
        <v>12993.1</v>
      </c>
      <c r="E32" s="3">
        <f t="shared" si="8"/>
        <v>12992</v>
      </c>
      <c r="F32" s="3">
        <v>11961.4</v>
      </c>
      <c r="G32" s="3">
        <v>11960.3</v>
      </c>
      <c r="H32" s="3">
        <v>423</v>
      </c>
      <c r="I32" s="3">
        <v>423</v>
      </c>
      <c r="J32" s="35">
        <v>608.70000000000005</v>
      </c>
      <c r="K32" s="35">
        <v>608.70000000000005</v>
      </c>
    </row>
    <row r="33" spans="1:13" ht="31.5" x14ac:dyDescent="0.25">
      <c r="A33" s="41"/>
      <c r="B33" s="33" t="s">
        <v>30</v>
      </c>
      <c r="C33" s="2" t="s">
        <v>65</v>
      </c>
      <c r="D33" s="3">
        <f t="shared" si="3"/>
        <v>705</v>
      </c>
      <c r="E33" s="3">
        <v>530</v>
      </c>
      <c r="F33" s="3">
        <v>705</v>
      </c>
      <c r="G33" s="3">
        <v>530</v>
      </c>
      <c r="H33" s="3">
        <v>0</v>
      </c>
      <c r="I33" s="3">
        <v>0</v>
      </c>
      <c r="J33" s="35">
        <v>0</v>
      </c>
      <c r="K33" s="35">
        <v>0</v>
      </c>
    </row>
    <row r="34" spans="1:13" ht="31.5" x14ac:dyDescent="0.25">
      <c r="A34" s="42"/>
      <c r="B34" s="33" t="s">
        <v>31</v>
      </c>
      <c r="C34" s="2" t="s">
        <v>65</v>
      </c>
      <c r="D34" s="3">
        <f t="shared" si="3"/>
        <v>2550.8999999999996</v>
      </c>
      <c r="E34" s="3">
        <f t="shared" si="8"/>
        <v>2516.8999999999996</v>
      </c>
      <c r="F34" s="3">
        <v>2332.6999999999998</v>
      </c>
      <c r="G34" s="3">
        <v>2298.6999999999998</v>
      </c>
      <c r="H34" s="36">
        <v>218.2</v>
      </c>
      <c r="I34" s="37">
        <v>218.2</v>
      </c>
      <c r="J34" s="35">
        <v>0</v>
      </c>
      <c r="K34" s="35">
        <v>0</v>
      </c>
    </row>
    <row r="35" spans="1:13" s="7" customFormat="1" ht="48.75" customHeight="1" x14ac:dyDescent="0.25">
      <c r="A35" s="55">
        <v>4</v>
      </c>
      <c r="B35" s="21" t="s">
        <v>117</v>
      </c>
      <c r="C35" s="18" t="s">
        <v>68</v>
      </c>
      <c r="D35" s="19">
        <f>D37+D38+D40+D41+D39</f>
        <v>944188.1</v>
      </c>
      <c r="E35" s="19">
        <f t="shared" ref="E35:G35" si="10">E37+E38+E40+E41+E39</f>
        <v>908369.29999999993</v>
      </c>
      <c r="F35" s="19">
        <f t="shared" si="10"/>
        <v>44499.399999999994</v>
      </c>
      <c r="G35" s="19">
        <f t="shared" si="10"/>
        <v>22480.600000000002</v>
      </c>
      <c r="H35" s="19">
        <f>H37+H38+H40+H41+H39</f>
        <v>899480.8</v>
      </c>
      <c r="I35" s="19">
        <f t="shared" ref="I35:K35" si="11">I37+I38+I40+I41+I39</f>
        <v>885680.79999999993</v>
      </c>
      <c r="J35" s="19">
        <f t="shared" si="11"/>
        <v>207.9</v>
      </c>
      <c r="K35" s="19">
        <f t="shared" si="11"/>
        <v>207.9</v>
      </c>
      <c r="L35" s="6"/>
      <c r="M35" s="6"/>
    </row>
    <row r="36" spans="1:13" x14ac:dyDescent="0.25">
      <c r="A36" s="56"/>
      <c r="B36" s="1" t="s">
        <v>6</v>
      </c>
      <c r="C36" s="2"/>
      <c r="D36" s="22"/>
      <c r="E36" s="22"/>
      <c r="F36" s="3"/>
      <c r="G36" s="3"/>
      <c r="H36" s="3"/>
      <c r="I36" s="3"/>
      <c r="J36" s="3"/>
      <c r="K36" s="3"/>
    </row>
    <row r="37" spans="1:13" ht="30.75" customHeight="1" x14ac:dyDescent="0.25">
      <c r="A37" s="56"/>
      <c r="B37" s="1" t="s">
        <v>13</v>
      </c>
      <c r="C37" s="2" t="s">
        <v>17</v>
      </c>
      <c r="D37" s="3">
        <f t="shared" si="3"/>
        <v>21621.1</v>
      </c>
      <c r="E37" s="3">
        <f t="shared" ref="E37:E39" si="12">G37+I37+K37</f>
        <v>21417</v>
      </c>
      <c r="F37" s="3">
        <v>7812.7</v>
      </c>
      <c r="G37" s="3">
        <v>7798.3</v>
      </c>
      <c r="H37" s="3">
        <v>13808.4</v>
      </c>
      <c r="I37" s="3">
        <v>13618.7</v>
      </c>
      <c r="J37" s="3">
        <v>0</v>
      </c>
      <c r="K37" s="3">
        <v>0</v>
      </c>
    </row>
    <row r="38" spans="1:13" ht="31.5" x14ac:dyDescent="0.25">
      <c r="A38" s="56"/>
      <c r="B38" s="1" t="s">
        <v>75</v>
      </c>
      <c r="C38" s="2" t="s">
        <v>17</v>
      </c>
      <c r="D38" s="3">
        <f t="shared" si="3"/>
        <v>919654.70000000007</v>
      </c>
      <c r="E38" s="3">
        <f t="shared" si="12"/>
        <v>884495.1</v>
      </c>
      <c r="F38" s="3">
        <v>34678.400000000001</v>
      </c>
      <c r="G38" s="3">
        <v>13129.1</v>
      </c>
      <c r="H38" s="3">
        <v>884976.3</v>
      </c>
      <c r="I38" s="3">
        <v>871366</v>
      </c>
      <c r="J38" s="3">
        <v>0</v>
      </c>
      <c r="K38" s="3">
        <v>0</v>
      </c>
    </row>
    <row r="39" spans="1:13" ht="47.25" x14ac:dyDescent="0.25">
      <c r="A39" s="56"/>
      <c r="B39" s="20" t="s">
        <v>86</v>
      </c>
      <c r="C39" s="2" t="s">
        <v>17</v>
      </c>
      <c r="D39" s="3">
        <f t="shared" si="3"/>
        <v>46.2</v>
      </c>
      <c r="E39" s="3">
        <f t="shared" si="12"/>
        <v>0</v>
      </c>
      <c r="F39" s="3">
        <v>46.2</v>
      </c>
      <c r="G39" s="3">
        <v>0</v>
      </c>
      <c r="H39" s="3">
        <v>0</v>
      </c>
      <c r="I39" s="3">
        <v>0</v>
      </c>
      <c r="J39" s="3">
        <v>0</v>
      </c>
      <c r="K39" s="3">
        <v>0</v>
      </c>
    </row>
    <row r="40" spans="1:13" ht="47.25" x14ac:dyDescent="0.25">
      <c r="A40" s="56"/>
      <c r="B40" s="1" t="s">
        <v>70</v>
      </c>
      <c r="C40" s="2" t="s">
        <v>17</v>
      </c>
      <c r="D40" s="3">
        <f t="shared" si="3"/>
        <v>0</v>
      </c>
      <c r="E40" s="3">
        <f t="shared" si="8"/>
        <v>0</v>
      </c>
      <c r="F40" s="3">
        <v>0</v>
      </c>
      <c r="G40" s="3">
        <v>0</v>
      </c>
      <c r="H40" s="3">
        <v>0</v>
      </c>
      <c r="I40" s="3">
        <v>0</v>
      </c>
      <c r="J40" s="3">
        <v>0</v>
      </c>
      <c r="K40" s="3">
        <v>0</v>
      </c>
    </row>
    <row r="41" spans="1:13" ht="31.5" x14ac:dyDescent="0.25">
      <c r="A41" s="56"/>
      <c r="B41" s="1" t="s">
        <v>12</v>
      </c>
      <c r="C41" s="2" t="s">
        <v>20</v>
      </c>
      <c r="D41" s="3">
        <f>F41+H41+J41</f>
        <v>2866.1</v>
      </c>
      <c r="E41" s="3">
        <f>G41+I41+K41</f>
        <v>2457.2000000000003</v>
      </c>
      <c r="F41" s="3">
        <f>F43+F44+F45+F46</f>
        <v>1962.1</v>
      </c>
      <c r="G41" s="3">
        <f>G43+G44+G45+G46</f>
        <v>1553.2</v>
      </c>
      <c r="H41" s="3">
        <f t="shared" ref="H41:K41" si="13">H43+H44+H45+H46</f>
        <v>696.1</v>
      </c>
      <c r="I41" s="3">
        <f t="shared" si="13"/>
        <v>696.1</v>
      </c>
      <c r="J41" s="3">
        <f t="shared" si="13"/>
        <v>207.9</v>
      </c>
      <c r="K41" s="3">
        <f t="shared" si="13"/>
        <v>207.9</v>
      </c>
    </row>
    <row r="42" spans="1:13" x14ac:dyDescent="0.25">
      <c r="A42" s="56"/>
      <c r="B42" s="1" t="s">
        <v>6</v>
      </c>
      <c r="C42" s="2"/>
      <c r="D42" s="22"/>
      <c r="E42" s="22"/>
      <c r="F42" s="3"/>
      <c r="G42" s="3"/>
      <c r="H42" s="3"/>
      <c r="I42" s="3"/>
      <c r="J42" s="3"/>
      <c r="K42" s="3"/>
    </row>
    <row r="43" spans="1:13" ht="31.5" x14ac:dyDescent="0.25">
      <c r="A43" s="56"/>
      <c r="B43" s="23" t="s">
        <v>74</v>
      </c>
      <c r="C43" s="2" t="s">
        <v>17</v>
      </c>
      <c r="D43" s="3">
        <f t="shared" si="3"/>
        <v>1894</v>
      </c>
      <c r="E43" s="3">
        <f>G43+I43+K43</f>
        <v>1485.2</v>
      </c>
      <c r="F43" s="3">
        <v>1894</v>
      </c>
      <c r="G43" s="3">
        <v>1485.2</v>
      </c>
      <c r="H43" s="3">
        <v>0</v>
      </c>
      <c r="I43" s="3">
        <v>0</v>
      </c>
      <c r="J43" s="3">
        <v>0</v>
      </c>
      <c r="K43" s="3">
        <v>0</v>
      </c>
    </row>
    <row r="44" spans="1:13" ht="31.5" x14ac:dyDescent="0.25">
      <c r="A44" s="56"/>
      <c r="B44" s="1" t="s">
        <v>33</v>
      </c>
      <c r="C44" s="2" t="s">
        <v>17</v>
      </c>
      <c r="D44" s="3">
        <f>F44+H44+J44</f>
        <v>972.1</v>
      </c>
      <c r="E44" s="3">
        <f>G44+I44+K44</f>
        <v>972</v>
      </c>
      <c r="F44" s="3">
        <v>68.099999999999994</v>
      </c>
      <c r="G44" s="3">
        <v>68</v>
      </c>
      <c r="H44" s="3">
        <v>696.1</v>
      </c>
      <c r="I44" s="3">
        <v>696.1</v>
      </c>
      <c r="J44" s="3">
        <v>207.9</v>
      </c>
      <c r="K44" s="3">
        <v>207.9</v>
      </c>
    </row>
    <row r="45" spans="1:13" ht="31.5" x14ac:dyDescent="0.25">
      <c r="A45" s="56"/>
      <c r="B45" s="1" t="s">
        <v>34</v>
      </c>
      <c r="C45" s="2" t="s">
        <v>69</v>
      </c>
      <c r="D45" s="3">
        <f t="shared" si="3"/>
        <v>0</v>
      </c>
      <c r="E45" s="3">
        <f t="shared" si="8"/>
        <v>0</v>
      </c>
      <c r="F45" s="3">
        <v>0</v>
      </c>
      <c r="G45" s="3">
        <v>0</v>
      </c>
      <c r="H45" s="3">
        <f>5600-5600</f>
        <v>0</v>
      </c>
      <c r="I45" s="3">
        <v>0</v>
      </c>
      <c r="J45" s="3">
        <v>0</v>
      </c>
      <c r="K45" s="3">
        <v>0</v>
      </c>
    </row>
    <row r="46" spans="1:13" ht="49.5" customHeight="1" x14ac:dyDescent="0.25">
      <c r="A46" s="57"/>
      <c r="B46" s="1" t="s">
        <v>55</v>
      </c>
      <c r="C46" s="2" t="s">
        <v>50</v>
      </c>
      <c r="D46" s="3">
        <f t="shared" si="3"/>
        <v>0</v>
      </c>
      <c r="E46" s="3">
        <f t="shared" si="8"/>
        <v>0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  <c r="K46" s="3">
        <v>0</v>
      </c>
    </row>
    <row r="47" spans="1:13" s="7" customFormat="1" ht="63" x14ac:dyDescent="0.25">
      <c r="A47" s="40">
        <v>5</v>
      </c>
      <c r="B47" s="21" t="s">
        <v>94</v>
      </c>
      <c r="C47" s="18" t="s">
        <v>20</v>
      </c>
      <c r="D47" s="19">
        <f>D49+D50+D51+D52</f>
        <v>179986.90000000002</v>
      </c>
      <c r="E47" s="19">
        <f>E49+E50+E51+E52</f>
        <v>170730.1</v>
      </c>
      <c r="F47" s="19">
        <f t="shared" ref="F47:K47" si="14">F49+F50+F51+F52</f>
        <v>72141.5</v>
      </c>
      <c r="G47" s="3">
        <f t="shared" si="14"/>
        <v>63062.3</v>
      </c>
      <c r="H47" s="3">
        <f t="shared" si="14"/>
        <v>107845.40000000001</v>
      </c>
      <c r="I47" s="3">
        <f t="shared" si="14"/>
        <v>107667.8</v>
      </c>
      <c r="J47" s="19">
        <f t="shared" si="14"/>
        <v>0</v>
      </c>
      <c r="K47" s="19">
        <f t="shared" si="14"/>
        <v>0</v>
      </c>
      <c r="L47" s="6"/>
      <c r="M47" s="6"/>
    </row>
    <row r="48" spans="1:13" x14ac:dyDescent="0.25">
      <c r="A48" s="41"/>
      <c r="B48" s="1" t="s">
        <v>6</v>
      </c>
      <c r="C48" s="2"/>
      <c r="D48" s="22"/>
      <c r="E48" s="22"/>
      <c r="F48" s="3"/>
      <c r="G48" s="3"/>
      <c r="H48" s="3"/>
      <c r="I48" s="3"/>
      <c r="J48" s="3"/>
      <c r="K48" s="3"/>
    </row>
    <row r="49" spans="1:14" ht="31.5" x14ac:dyDescent="0.25">
      <c r="A49" s="41"/>
      <c r="B49" s="1" t="s">
        <v>14</v>
      </c>
      <c r="C49" s="2" t="s">
        <v>65</v>
      </c>
      <c r="D49" s="3">
        <f>F49+H49+J49</f>
        <v>0</v>
      </c>
      <c r="E49" s="3">
        <f t="shared" si="8"/>
        <v>0</v>
      </c>
      <c r="F49" s="3">
        <v>0</v>
      </c>
      <c r="G49" s="3">
        <v>0</v>
      </c>
      <c r="H49" s="3">
        <v>0</v>
      </c>
      <c r="I49" s="3">
        <v>0</v>
      </c>
      <c r="J49" s="3">
        <v>0</v>
      </c>
      <c r="K49" s="3">
        <v>0</v>
      </c>
    </row>
    <row r="50" spans="1:14" ht="31.5" x14ac:dyDescent="0.25">
      <c r="A50" s="41"/>
      <c r="B50" s="1" t="s">
        <v>15</v>
      </c>
      <c r="C50" s="2" t="s">
        <v>17</v>
      </c>
      <c r="D50" s="3">
        <f t="shared" si="3"/>
        <v>5985.3</v>
      </c>
      <c r="E50" s="3">
        <f t="shared" si="8"/>
        <v>5985.1</v>
      </c>
      <c r="F50" s="3">
        <v>849</v>
      </c>
      <c r="G50" s="3">
        <v>848.8</v>
      </c>
      <c r="H50" s="3">
        <v>5136.3</v>
      </c>
      <c r="I50" s="3">
        <v>5136.3</v>
      </c>
      <c r="J50" s="3">
        <v>0</v>
      </c>
      <c r="K50" s="3">
        <v>0</v>
      </c>
    </row>
    <row r="51" spans="1:14" ht="31.5" x14ac:dyDescent="0.25">
      <c r="A51" s="41"/>
      <c r="B51" s="1" t="s">
        <v>35</v>
      </c>
      <c r="C51" s="2" t="s">
        <v>20</v>
      </c>
      <c r="D51" s="3">
        <f t="shared" si="3"/>
        <v>11442.5</v>
      </c>
      <c r="E51" s="3">
        <f>G51+I51+K51</f>
        <v>11336</v>
      </c>
      <c r="F51" s="3">
        <v>11442.5</v>
      </c>
      <c r="G51" s="3">
        <v>11336</v>
      </c>
      <c r="H51" s="3">
        <v>0</v>
      </c>
      <c r="I51" s="3">
        <v>0</v>
      </c>
      <c r="J51" s="3">
        <v>0</v>
      </c>
      <c r="K51" s="3">
        <v>0</v>
      </c>
      <c r="M51" s="6"/>
    </row>
    <row r="52" spans="1:14" x14ac:dyDescent="0.25">
      <c r="A52" s="41"/>
      <c r="B52" s="1" t="s">
        <v>12</v>
      </c>
      <c r="C52" s="2" t="s">
        <v>17</v>
      </c>
      <c r="D52" s="3">
        <f>D54+D55+D56</f>
        <v>162559.10000000003</v>
      </c>
      <c r="E52" s="3">
        <f t="shared" ref="E52:K52" si="15">E54+E55+E56</f>
        <v>153409</v>
      </c>
      <c r="F52" s="3">
        <f t="shared" si="15"/>
        <v>59850</v>
      </c>
      <c r="G52" s="3">
        <f t="shared" si="15"/>
        <v>50877.5</v>
      </c>
      <c r="H52" s="3">
        <f t="shared" si="15"/>
        <v>102709.1</v>
      </c>
      <c r="I52" s="3">
        <f t="shared" si="15"/>
        <v>102531.5</v>
      </c>
      <c r="J52" s="3">
        <f t="shared" si="15"/>
        <v>0</v>
      </c>
      <c r="K52" s="3">
        <f t="shared" si="15"/>
        <v>0</v>
      </c>
    </row>
    <row r="53" spans="1:14" x14ac:dyDescent="0.25">
      <c r="A53" s="41"/>
      <c r="B53" s="1" t="s">
        <v>6</v>
      </c>
      <c r="C53" s="2"/>
      <c r="D53" s="22"/>
      <c r="E53" s="22"/>
      <c r="F53" s="3"/>
      <c r="G53" s="3"/>
      <c r="H53" s="3"/>
      <c r="I53" s="3"/>
      <c r="J53" s="3"/>
      <c r="K53" s="3"/>
    </row>
    <row r="54" spans="1:14" ht="47.25" x14ac:dyDescent="0.25">
      <c r="A54" s="41"/>
      <c r="B54" s="1" t="s">
        <v>36</v>
      </c>
      <c r="C54" s="2" t="s">
        <v>17</v>
      </c>
      <c r="D54" s="3">
        <f>F54+H54+J54</f>
        <v>137944.40000000002</v>
      </c>
      <c r="E54" s="3">
        <f t="shared" ref="D54:E56" si="16">G54+I54+K54</f>
        <v>128794.3</v>
      </c>
      <c r="F54" s="3">
        <v>37035.300000000003</v>
      </c>
      <c r="G54" s="3">
        <v>28062.799999999999</v>
      </c>
      <c r="H54" s="3">
        <v>100909.1</v>
      </c>
      <c r="I54" s="3">
        <v>100731.5</v>
      </c>
      <c r="J54" s="3">
        <v>0</v>
      </c>
      <c r="K54" s="3">
        <v>0</v>
      </c>
      <c r="M54" s="6"/>
      <c r="N54" s="6"/>
    </row>
    <row r="55" spans="1:14" ht="95.25" customHeight="1" x14ac:dyDescent="0.25">
      <c r="A55" s="41"/>
      <c r="B55" s="1" t="s">
        <v>76</v>
      </c>
      <c r="C55" s="2" t="s">
        <v>17</v>
      </c>
      <c r="D55" s="3">
        <f>F55+H55+J55</f>
        <v>22814.7</v>
      </c>
      <c r="E55" s="3">
        <f t="shared" si="16"/>
        <v>22814.7</v>
      </c>
      <c r="F55" s="3">
        <v>22814.7</v>
      </c>
      <c r="G55" s="3">
        <v>22814.7</v>
      </c>
      <c r="H55" s="3">
        <v>0</v>
      </c>
      <c r="I55" s="3">
        <v>0</v>
      </c>
      <c r="J55" s="3">
        <v>0</v>
      </c>
      <c r="K55" s="3">
        <v>0</v>
      </c>
    </row>
    <row r="56" spans="1:14" ht="31.5" x14ac:dyDescent="0.25">
      <c r="A56" s="42"/>
      <c r="B56" s="1" t="s">
        <v>118</v>
      </c>
      <c r="C56" s="2" t="s">
        <v>17</v>
      </c>
      <c r="D56" s="3">
        <f t="shared" si="16"/>
        <v>1800</v>
      </c>
      <c r="E56" s="3">
        <f t="shared" si="16"/>
        <v>1800</v>
      </c>
      <c r="F56" s="3">
        <v>0</v>
      </c>
      <c r="G56" s="3">
        <v>0</v>
      </c>
      <c r="H56" s="3">
        <v>1800</v>
      </c>
      <c r="I56" s="3">
        <v>1800</v>
      </c>
      <c r="J56" s="3">
        <v>0</v>
      </c>
      <c r="K56" s="3">
        <v>0</v>
      </c>
    </row>
    <row r="57" spans="1:14" s="7" customFormat="1" ht="31.5" x14ac:dyDescent="0.25">
      <c r="A57" s="55">
        <v>6</v>
      </c>
      <c r="B57" s="21" t="s">
        <v>95</v>
      </c>
      <c r="C57" s="18" t="s">
        <v>17</v>
      </c>
      <c r="D57" s="19">
        <f t="shared" ref="D57:I57" si="17">D59+D60+D61</f>
        <v>1694.7</v>
      </c>
      <c r="E57" s="3">
        <f t="shared" si="17"/>
        <v>1694.6</v>
      </c>
      <c r="F57" s="3">
        <f t="shared" si="17"/>
        <v>118.7</v>
      </c>
      <c r="G57" s="3">
        <f t="shared" si="17"/>
        <v>118.6</v>
      </c>
      <c r="H57" s="3">
        <f t="shared" si="17"/>
        <v>1576</v>
      </c>
      <c r="I57" s="3">
        <f t="shared" si="17"/>
        <v>1576</v>
      </c>
      <c r="J57" s="19">
        <f t="shared" ref="J57" si="18">J59+J60</f>
        <v>0</v>
      </c>
      <c r="K57" s="19">
        <f>K60</f>
        <v>0</v>
      </c>
      <c r="L57" s="6"/>
      <c r="M57" s="6"/>
    </row>
    <row r="58" spans="1:14" x14ac:dyDescent="0.25">
      <c r="A58" s="56"/>
      <c r="B58" s="1" t="s">
        <v>21</v>
      </c>
      <c r="C58" s="2"/>
      <c r="D58" s="22"/>
      <c r="E58" s="22"/>
      <c r="F58" s="3"/>
      <c r="G58" s="3"/>
      <c r="H58" s="3"/>
      <c r="I58" s="3"/>
      <c r="J58" s="3"/>
      <c r="K58" s="3"/>
    </row>
    <row r="59" spans="1:14" x14ac:dyDescent="0.25">
      <c r="A59" s="56"/>
      <c r="B59" s="1" t="s">
        <v>37</v>
      </c>
      <c r="C59" s="2" t="s">
        <v>17</v>
      </c>
      <c r="D59" s="3">
        <f t="shared" ref="D59:E61" si="19">F59+H59+J59</f>
        <v>0</v>
      </c>
      <c r="E59" s="3">
        <f t="shared" si="19"/>
        <v>0</v>
      </c>
      <c r="F59" s="3">
        <v>0</v>
      </c>
      <c r="G59" s="3">
        <v>0</v>
      </c>
      <c r="H59" s="3">
        <v>0</v>
      </c>
      <c r="I59" s="3">
        <v>0</v>
      </c>
      <c r="J59" s="3">
        <v>0</v>
      </c>
      <c r="K59" s="3">
        <v>0</v>
      </c>
    </row>
    <row r="60" spans="1:14" ht="31.5" x14ac:dyDescent="0.25">
      <c r="A60" s="56"/>
      <c r="B60" s="20" t="s">
        <v>102</v>
      </c>
      <c r="C60" s="2" t="s">
        <v>17</v>
      </c>
      <c r="D60" s="3">
        <f t="shared" si="19"/>
        <v>1394.7</v>
      </c>
      <c r="E60" s="3">
        <f t="shared" si="19"/>
        <v>1394.6</v>
      </c>
      <c r="F60" s="3">
        <v>97.7</v>
      </c>
      <c r="G60" s="3">
        <v>97.6</v>
      </c>
      <c r="H60" s="3">
        <v>1297</v>
      </c>
      <c r="I60" s="3">
        <v>1297</v>
      </c>
      <c r="J60" s="3">
        <v>0</v>
      </c>
      <c r="K60" s="3">
        <v>0</v>
      </c>
    </row>
    <row r="61" spans="1:14" ht="36.6" customHeight="1" x14ac:dyDescent="0.25">
      <c r="A61" s="57"/>
      <c r="B61" s="20" t="s">
        <v>119</v>
      </c>
      <c r="C61" s="2" t="s">
        <v>17</v>
      </c>
      <c r="D61" s="3">
        <f t="shared" si="19"/>
        <v>300</v>
      </c>
      <c r="E61" s="3">
        <f t="shared" si="19"/>
        <v>300</v>
      </c>
      <c r="F61" s="3">
        <v>21</v>
      </c>
      <c r="G61" s="3">
        <v>21</v>
      </c>
      <c r="H61" s="3">
        <v>279</v>
      </c>
      <c r="I61" s="3">
        <v>279</v>
      </c>
      <c r="J61" s="3">
        <v>0</v>
      </c>
      <c r="K61" s="3">
        <v>0</v>
      </c>
    </row>
    <row r="62" spans="1:14" ht="48.75" customHeight="1" x14ac:dyDescent="0.25">
      <c r="A62" s="40">
        <v>7</v>
      </c>
      <c r="B62" s="1" t="s">
        <v>96</v>
      </c>
      <c r="C62" s="2" t="s">
        <v>63</v>
      </c>
      <c r="D62" s="3">
        <f t="shared" si="3"/>
        <v>20461.399999999998</v>
      </c>
      <c r="E62" s="3">
        <f t="shared" si="8"/>
        <v>19832.400000000001</v>
      </c>
      <c r="F62" s="3">
        <f t="shared" ref="F62:K62" si="20">F64+F65</f>
        <v>20461.399999999998</v>
      </c>
      <c r="G62" s="3">
        <f t="shared" si="20"/>
        <v>19832.400000000001</v>
      </c>
      <c r="H62" s="3">
        <f t="shared" si="20"/>
        <v>0</v>
      </c>
      <c r="I62" s="3">
        <f t="shared" si="20"/>
        <v>0</v>
      </c>
      <c r="J62" s="3">
        <f t="shared" si="20"/>
        <v>0</v>
      </c>
      <c r="K62" s="3">
        <f t="shared" si="20"/>
        <v>0</v>
      </c>
      <c r="L62" s="6"/>
      <c r="M62" s="6"/>
    </row>
    <row r="63" spans="1:14" x14ac:dyDescent="0.25">
      <c r="A63" s="41"/>
      <c r="B63" s="1" t="s">
        <v>6</v>
      </c>
      <c r="C63" s="2"/>
      <c r="D63" s="22"/>
      <c r="E63" s="22"/>
      <c r="F63" s="3"/>
      <c r="G63" s="3"/>
      <c r="H63" s="3"/>
      <c r="I63" s="3"/>
      <c r="J63" s="3"/>
      <c r="K63" s="3"/>
    </row>
    <row r="64" spans="1:14" ht="48.75" customHeight="1" x14ac:dyDescent="0.25">
      <c r="A64" s="41"/>
      <c r="B64" s="1" t="s">
        <v>77</v>
      </c>
      <c r="C64" s="2" t="s">
        <v>17</v>
      </c>
      <c r="D64" s="3">
        <f t="shared" si="3"/>
        <v>0</v>
      </c>
      <c r="E64" s="3">
        <f t="shared" si="8"/>
        <v>0</v>
      </c>
      <c r="F64" s="3">
        <v>0</v>
      </c>
      <c r="G64" s="3">
        <v>0</v>
      </c>
      <c r="H64" s="3">
        <v>0</v>
      </c>
      <c r="I64" s="3">
        <v>0</v>
      </c>
      <c r="J64" s="3">
        <v>0</v>
      </c>
      <c r="K64" s="3">
        <v>0</v>
      </c>
    </row>
    <row r="65" spans="1:13" ht="47.25" x14ac:dyDescent="0.25">
      <c r="A65" s="41"/>
      <c r="B65" s="1" t="s">
        <v>12</v>
      </c>
      <c r="C65" s="2" t="s">
        <v>63</v>
      </c>
      <c r="D65" s="3">
        <f>D67+D68+D70+D69</f>
        <v>20461.399999999998</v>
      </c>
      <c r="E65" s="3">
        <f>E67+E68+E70+E69</f>
        <v>19832.400000000001</v>
      </c>
      <c r="F65" s="3">
        <f>F67+F68+F70+F69</f>
        <v>20461.399999999998</v>
      </c>
      <c r="G65" s="3">
        <f>G67+G68+G70+G69</f>
        <v>19832.400000000001</v>
      </c>
      <c r="H65" s="3">
        <f t="shared" ref="H65:K65" si="21">H67+H68+H70</f>
        <v>0</v>
      </c>
      <c r="I65" s="3">
        <f t="shared" si="21"/>
        <v>0</v>
      </c>
      <c r="J65" s="3">
        <f t="shared" si="21"/>
        <v>0</v>
      </c>
      <c r="K65" s="3">
        <f t="shared" si="21"/>
        <v>0</v>
      </c>
    </row>
    <row r="66" spans="1:13" x14ac:dyDescent="0.25">
      <c r="A66" s="41"/>
      <c r="B66" s="1" t="s">
        <v>6</v>
      </c>
      <c r="C66" s="2"/>
      <c r="D66" s="3"/>
      <c r="E66" s="3"/>
      <c r="F66" s="3"/>
      <c r="G66" s="3"/>
      <c r="H66" s="3"/>
      <c r="I66" s="3"/>
      <c r="J66" s="3"/>
      <c r="K66" s="3"/>
    </row>
    <row r="67" spans="1:13" ht="47.25" x14ac:dyDescent="0.25">
      <c r="A67" s="41"/>
      <c r="B67" s="1" t="s">
        <v>38</v>
      </c>
      <c r="C67" s="2" t="s">
        <v>63</v>
      </c>
      <c r="D67" s="3">
        <f t="shared" ref="D67:E70" si="22">F67+H67+J67</f>
        <v>399.8</v>
      </c>
      <c r="E67" s="3">
        <f>G67+I67+K67</f>
        <v>399.4</v>
      </c>
      <c r="F67" s="3">
        <v>399.8</v>
      </c>
      <c r="G67" s="3">
        <v>399.4</v>
      </c>
      <c r="H67" s="3">
        <v>0</v>
      </c>
      <c r="I67" s="3">
        <v>0</v>
      </c>
      <c r="J67" s="3">
        <v>0</v>
      </c>
      <c r="K67" s="3">
        <v>0</v>
      </c>
    </row>
    <row r="68" spans="1:13" x14ac:dyDescent="0.25">
      <c r="A68" s="41"/>
      <c r="B68" s="1" t="s">
        <v>39</v>
      </c>
      <c r="C68" s="2" t="s">
        <v>17</v>
      </c>
      <c r="D68" s="3">
        <f t="shared" si="22"/>
        <v>617.5</v>
      </c>
      <c r="E68" s="3">
        <f t="shared" si="22"/>
        <v>617.5</v>
      </c>
      <c r="F68" s="3">
        <v>617.5</v>
      </c>
      <c r="G68" s="3">
        <v>617.5</v>
      </c>
      <c r="H68" s="3">
        <v>0</v>
      </c>
      <c r="I68" s="3">
        <v>0</v>
      </c>
      <c r="J68" s="3">
        <v>0</v>
      </c>
      <c r="K68" s="3">
        <v>0</v>
      </c>
    </row>
    <row r="69" spans="1:13" ht="23.45" customHeight="1" x14ac:dyDescent="0.25">
      <c r="A69" s="41"/>
      <c r="B69" s="1" t="s">
        <v>114</v>
      </c>
      <c r="C69" s="2" t="s">
        <v>17</v>
      </c>
      <c r="D69" s="3">
        <f t="shared" si="22"/>
        <v>0</v>
      </c>
      <c r="E69" s="3">
        <f>G69+I69+K69</f>
        <v>0</v>
      </c>
      <c r="F69" s="3">
        <v>0</v>
      </c>
      <c r="G69" s="3">
        <v>0</v>
      </c>
      <c r="H69" s="3"/>
      <c r="I69" s="3"/>
      <c r="J69" s="3"/>
      <c r="K69" s="3"/>
    </row>
    <row r="70" spans="1:13" ht="65.25" customHeight="1" x14ac:dyDescent="0.25">
      <c r="A70" s="42"/>
      <c r="B70" s="1" t="s">
        <v>78</v>
      </c>
      <c r="C70" s="2" t="s">
        <v>17</v>
      </c>
      <c r="D70" s="3">
        <f t="shared" si="22"/>
        <v>19444.099999999999</v>
      </c>
      <c r="E70" s="3">
        <f t="shared" si="22"/>
        <v>18815.5</v>
      </c>
      <c r="F70" s="3">
        <v>19444.099999999999</v>
      </c>
      <c r="G70" s="3">
        <v>18815.5</v>
      </c>
      <c r="H70" s="3">
        <v>0</v>
      </c>
      <c r="I70" s="3">
        <v>0</v>
      </c>
      <c r="J70" s="3">
        <v>0</v>
      </c>
      <c r="K70" s="3">
        <v>0</v>
      </c>
    </row>
    <row r="71" spans="1:13" ht="65.25" customHeight="1" x14ac:dyDescent="0.25">
      <c r="A71" s="40">
        <v>8</v>
      </c>
      <c r="B71" s="1" t="s">
        <v>110</v>
      </c>
      <c r="C71" s="2" t="s">
        <v>65</v>
      </c>
      <c r="D71" s="3">
        <f>D73+D74</f>
        <v>173.1</v>
      </c>
      <c r="E71" s="3">
        <f t="shared" ref="E71:K71" si="23">E73+E74</f>
        <v>170.89999999999998</v>
      </c>
      <c r="F71" s="3">
        <f t="shared" si="23"/>
        <v>173.1</v>
      </c>
      <c r="G71" s="3">
        <f t="shared" si="23"/>
        <v>170.89999999999998</v>
      </c>
      <c r="H71" s="3">
        <f t="shared" si="23"/>
        <v>0</v>
      </c>
      <c r="I71" s="3">
        <f t="shared" si="23"/>
        <v>0</v>
      </c>
      <c r="J71" s="3">
        <f t="shared" si="23"/>
        <v>0</v>
      </c>
      <c r="K71" s="3">
        <f t="shared" si="23"/>
        <v>0</v>
      </c>
      <c r="L71" s="6"/>
      <c r="M71" s="6"/>
    </row>
    <row r="72" spans="1:13" x14ac:dyDescent="0.25">
      <c r="A72" s="41"/>
      <c r="B72" s="1" t="s">
        <v>21</v>
      </c>
      <c r="C72" s="2"/>
      <c r="D72" s="3"/>
      <c r="E72" s="3"/>
      <c r="F72" s="3"/>
      <c r="G72" s="3"/>
      <c r="H72" s="3"/>
      <c r="I72" s="3"/>
      <c r="J72" s="3"/>
      <c r="K72" s="3"/>
    </row>
    <row r="73" spans="1:13" ht="31.5" x14ac:dyDescent="0.25">
      <c r="A73" s="41"/>
      <c r="B73" s="1" t="s">
        <v>40</v>
      </c>
      <c r="C73" s="2" t="s">
        <v>65</v>
      </c>
      <c r="D73" s="3">
        <f t="shared" si="3"/>
        <v>113</v>
      </c>
      <c r="E73" s="3">
        <f t="shared" si="8"/>
        <v>112.1</v>
      </c>
      <c r="F73" s="3">
        <v>113</v>
      </c>
      <c r="G73" s="3">
        <v>112.1</v>
      </c>
      <c r="H73" s="3">
        <v>0</v>
      </c>
      <c r="I73" s="3">
        <v>0</v>
      </c>
      <c r="J73" s="3">
        <v>0</v>
      </c>
      <c r="K73" s="3">
        <v>0</v>
      </c>
    </row>
    <row r="74" spans="1:13" ht="33.75" customHeight="1" x14ac:dyDescent="0.25">
      <c r="A74" s="42"/>
      <c r="B74" s="1" t="s">
        <v>41</v>
      </c>
      <c r="C74" s="2" t="s">
        <v>65</v>
      </c>
      <c r="D74" s="3">
        <f t="shared" ref="D74" si="24">F74+H74+J74</f>
        <v>60.1</v>
      </c>
      <c r="E74" s="3">
        <f t="shared" ref="E74" si="25">G74+I74+K74</f>
        <v>58.8</v>
      </c>
      <c r="F74" s="3">
        <v>60.1</v>
      </c>
      <c r="G74" s="3">
        <v>58.8</v>
      </c>
      <c r="H74" s="3">
        <v>0</v>
      </c>
      <c r="I74" s="3">
        <v>0</v>
      </c>
      <c r="J74" s="3">
        <v>0</v>
      </c>
      <c r="K74" s="3">
        <v>0</v>
      </c>
    </row>
    <row r="75" spans="1:13" s="7" customFormat="1" ht="47.25" x14ac:dyDescent="0.25">
      <c r="A75" s="55">
        <v>9</v>
      </c>
      <c r="B75" s="21" t="s">
        <v>97</v>
      </c>
      <c r="C75" s="18" t="s">
        <v>17</v>
      </c>
      <c r="D75" s="19">
        <f>D77+D78+D79</f>
        <v>39584.800000000003</v>
      </c>
      <c r="E75" s="19">
        <f>E77+E78+E79</f>
        <v>36837.699999999997</v>
      </c>
      <c r="F75" s="19">
        <f t="shared" ref="F75:K75" si="26">F77+F78+F79</f>
        <v>30143.600000000002</v>
      </c>
      <c r="G75" s="19">
        <f t="shared" si="26"/>
        <v>27396.5</v>
      </c>
      <c r="H75" s="19">
        <f t="shared" si="26"/>
        <v>9441.2000000000007</v>
      </c>
      <c r="I75" s="19">
        <f t="shared" si="26"/>
        <v>9441.2000000000007</v>
      </c>
      <c r="J75" s="19">
        <f t="shared" si="26"/>
        <v>0</v>
      </c>
      <c r="K75" s="19">
        <f t="shared" si="26"/>
        <v>0</v>
      </c>
      <c r="L75" s="6"/>
      <c r="M75" s="6"/>
    </row>
    <row r="76" spans="1:13" x14ac:dyDescent="0.25">
      <c r="A76" s="56"/>
      <c r="B76" s="1" t="s">
        <v>6</v>
      </c>
      <c r="C76" s="2"/>
      <c r="D76" s="22"/>
      <c r="E76" s="22"/>
      <c r="F76" s="3"/>
      <c r="G76" s="3"/>
      <c r="H76" s="3"/>
      <c r="I76" s="3"/>
      <c r="J76" s="3"/>
      <c r="K76" s="3"/>
    </row>
    <row r="77" spans="1:13" ht="47.25" x14ac:dyDescent="0.25">
      <c r="A77" s="56"/>
      <c r="B77" s="1" t="s">
        <v>79</v>
      </c>
      <c r="C77" s="2" t="s">
        <v>17</v>
      </c>
      <c r="D77" s="3">
        <f t="shared" si="3"/>
        <v>4818.2</v>
      </c>
      <c r="E77" s="3">
        <f>G77+I77+K77</f>
        <v>4481.6000000000004</v>
      </c>
      <c r="F77" s="3">
        <v>1018.2</v>
      </c>
      <c r="G77" s="3">
        <v>681.6</v>
      </c>
      <c r="H77" s="3">
        <v>3800</v>
      </c>
      <c r="I77" s="3">
        <v>3800</v>
      </c>
      <c r="J77" s="3">
        <v>0</v>
      </c>
      <c r="K77" s="3">
        <v>0</v>
      </c>
      <c r="L77" s="6"/>
      <c r="M77" s="6"/>
    </row>
    <row r="78" spans="1:13" ht="64.5" customHeight="1" x14ac:dyDescent="0.25">
      <c r="A78" s="56"/>
      <c r="B78" s="1" t="s">
        <v>80</v>
      </c>
      <c r="C78" s="2" t="s">
        <v>17</v>
      </c>
      <c r="D78" s="3">
        <f>F78+H78+J78</f>
        <v>6225.9</v>
      </c>
      <c r="E78" s="3">
        <f t="shared" si="8"/>
        <v>6225.9</v>
      </c>
      <c r="F78" s="3">
        <v>584.70000000000005</v>
      </c>
      <c r="G78" s="3">
        <v>584.70000000000005</v>
      </c>
      <c r="H78" s="3">
        <v>5641.2</v>
      </c>
      <c r="I78" s="3">
        <v>5641.2</v>
      </c>
      <c r="J78" s="3">
        <v>0</v>
      </c>
      <c r="K78" s="3">
        <v>0</v>
      </c>
      <c r="L78" s="6"/>
      <c r="M78" s="6"/>
    </row>
    <row r="79" spans="1:13" x14ac:dyDescent="0.25">
      <c r="A79" s="56"/>
      <c r="B79" s="1" t="s">
        <v>57</v>
      </c>
      <c r="C79" s="2"/>
      <c r="D79" s="3">
        <f>SUM(D81:D84)</f>
        <v>28540.7</v>
      </c>
      <c r="E79" s="3">
        <f t="shared" ref="E79:K79" si="27">SUM(E81:E84)</f>
        <v>26130.2</v>
      </c>
      <c r="F79" s="3">
        <f t="shared" si="27"/>
        <v>28540.7</v>
      </c>
      <c r="G79" s="3">
        <f t="shared" si="27"/>
        <v>26130.2</v>
      </c>
      <c r="H79" s="3">
        <f t="shared" si="27"/>
        <v>0</v>
      </c>
      <c r="I79" s="3">
        <f t="shared" si="27"/>
        <v>0</v>
      </c>
      <c r="J79" s="3">
        <f t="shared" si="27"/>
        <v>0</v>
      </c>
      <c r="K79" s="3">
        <f t="shared" si="27"/>
        <v>0</v>
      </c>
      <c r="L79" s="6"/>
      <c r="M79" s="6"/>
    </row>
    <row r="80" spans="1:13" x14ac:dyDescent="0.25">
      <c r="A80" s="56"/>
      <c r="B80" s="1" t="s">
        <v>6</v>
      </c>
      <c r="C80" s="2"/>
      <c r="D80" s="3"/>
      <c r="E80" s="3"/>
      <c r="F80" s="3"/>
      <c r="G80" s="3"/>
      <c r="H80" s="3"/>
      <c r="I80" s="3"/>
      <c r="J80" s="3"/>
      <c r="K80" s="3"/>
      <c r="L80" s="6"/>
      <c r="M80" s="6"/>
    </row>
    <row r="81" spans="1:13" ht="79.5" customHeight="1" x14ac:dyDescent="0.25">
      <c r="A81" s="56"/>
      <c r="B81" s="1" t="s">
        <v>81</v>
      </c>
      <c r="C81" s="2" t="s">
        <v>17</v>
      </c>
      <c r="D81" s="3">
        <f t="shared" ref="D81:E82" si="28">F81+H81+J81</f>
        <v>630</v>
      </c>
      <c r="E81" s="3">
        <f t="shared" si="28"/>
        <v>630</v>
      </c>
      <c r="F81" s="3">
        <v>630</v>
      </c>
      <c r="G81" s="3">
        <v>630</v>
      </c>
      <c r="H81" s="3">
        <v>0</v>
      </c>
      <c r="I81" s="3">
        <v>0</v>
      </c>
      <c r="J81" s="3">
        <v>0</v>
      </c>
      <c r="K81" s="3">
        <v>0</v>
      </c>
      <c r="L81" s="6"/>
      <c r="M81" s="6"/>
    </row>
    <row r="82" spans="1:13" ht="80.25" customHeight="1" x14ac:dyDescent="0.25">
      <c r="A82" s="56"/>
      <c r="B82" s="20" t="s">
        <v>109</v>
      </c>
      <c r="C82" s="2" t="s">
        <v>17</v>
      </c>
      <c r="D82" s="3">
        <f t="shared" ref="D82" si="29">F82+H82+J82</f>
        <v>0</v>
      </c>
      <c r="E82" s="3">
        <f t="shared" si="28"/>
        <v>0</v>
      </c>
      <c r="F82" s="3">
        <v>0</v>
      </c>
      <c r="G82" s="3">
        <v>0</v>
      </c>
      <c r="H82" s="3">
        <v>0</v>
      </c>
      <c r="I82" s="3">
        <v>0</v>
      </c>
      <c r="J82" s="3">
        <v>0</v>
      </c>
      <c r="K82" s="3">
        <v>0</v>
      </c>
      <c r="L82" s="6"/>
      <c r="M82" s="6"/>
    </row>
    <row r="83" spans="1:13" ht="96.75" customHeight="1" x14ac:dyDescent="0.25">
      <c r="A83" s="56"/>
      <c r="B83" s="1" t="s">
        <v>56</v>
      </c>
      <c r="C83" s="2" t="s">
        <v>17</v>
      </c>
      <c r="D83" s="3">
        <f t="shared" ref="D83" si="30">F83+H83+J83</f>
        <v>27910.7</v>
      </c>
      <c r="E83" s="3">
        <f t="shared" ref="E83" si="31">G83+I83+K83</f>
        <v>25500.2</v>
      </c>
      <c r="F83" s="3">
        <v>27910.7</v>
      </c>
      <c r="G83" s="3">
        <v>25500.2</v>
      </c>
      <c r="H83" s="3">
        <v>0</v>
      </c>
      <c r="I83" s="3">
        <v>0</v>
      </c>
      <c r="J83" s="3">
        <v>0</v>
      </c>
      <c r="K83" s="3">
        <v>0</v>
      </c>
      <c r="L83" s="6"/>
      <c r="M83" s="6"/>
    </row>
    <row r="84" spans="1:13" ht="47.25" x14ac:dyDescent="0.25">
      <c r="A84" s="57"/>
      <c r="B84" s="1" t="s">
        <v>87</v>
      </c>
      <c r="C84" s="2" t="s">
        <v>17</v>
      </c>
      <c r="D84" s="3">
        <f t="shared" ref="D84" si="32">F84+H84+J84</f>
        <v>0</v>
      </c>
      <c r="E84" s="3">
        <f t="shared" ref="E84" si="33">G84+I84+K84</f>
        <v>0</v>
      </c>
      <c r="F84" s="3">
        <v>0</v>
      </c>
      <c r="G84" s="3">
        <v>0</v>
      </c>
      <c r="H84" s="3">
        <v>0</v>
      </c>
      <c r="I84" s="3">
        <v>0</v>
      </c>
      <c r="J84" s="3">
        <v>0</v>
      </c>
      <c r="K84" s="3">
        <v>0</v>
      </c>
      <c r="L84" s="6"/>
      <c r="M84" s="6"/>
    </row>
    <row r="85" spans="1:13" s="7" customFormat="1" ht="47.25" x14ac:dyDescent="0.25">
      <c r="A85" s="40">
        <v>10</v>
      </c>
      <c r="B85" s="21" t="s">
        <v>98</v>
      </c>
      <c r="C85" s="18" t="s">
        <v>17</v>
      </c>
      <c r="D85" s="19">
        <f>D87+D88</f>
        <v>250716.90000000002</v>
      </c>
      <c r="E85" s="19">
        <f t="shared" ref="E85:K85" si="34">E87+E88</f>
        <v>248685.8</v>
      </c>
      <c r="F85" s="19">
        <f t="shared" si="34"/>
        <v>148759</v>
      </c>
      <c r="G85" s="19">
        <f t="shared" si="34"/>
        <v>146727.9</v>
      </c>
      <c r="H85" s="19">
        <f t="shared" si="34"/>
        <v>101957.9</v>
      </c>
      <c r="I85" s="19">
        <f t="shared" si="34"/>
        <v>101957.9</v>
      </c>
      <c r="J85" s="19">
        <f t="shared" si="34"/>
        <v>0</v>
      </c>
      <c r="K85" s="19">
        <f t="shared" si="34"/>
        <v>0</v>
      </c>
      <c r="L85" s="6"/>
      <c r="M85" s="6"/>
    </row>
    <row r="86" spans="1:13" x14ac:dyDescent="0.25">
      <c r="A86" s="41"/>
      <c r="B86" s="1" t="s">
        <v>21</v>
      </c>
      <c r="C86" s="2"/>
      <c r="D86" s="22"/>
      <c r="E86" s="22"/>
      <c r="F86" s="3"/>
      <c r="G86" s="3"/>
      <c r="H86" s="3"/>
      <c r="I86" s="3"/>
      <c r="J86" s="3"/>
      <c r="K86" s="3"/>
    </row>
    <row r="87" spans="1:13" x14ac:dyDescent="0.25">
      <c r="A87" s="41"/>
      <c r="B87" s="1" t="s">
        <v>42</v>
      </c>
      <c r="C87" s="2" t="s">
        <v>17</v>
      </c>
      <c r="D87" s="3">
        <f t="shared" ref="D87" si="35">F87+H87+J87</f>
        <v>127479.6</v>
      </c>
      <c r="E87" s="3">
        <f t="shared" ref="E87" si="36">G87+I87+K87</f>
        <v>127438.39999999999</v>
      </c>
      <c r="F87" s="3">
        <v>93606.7</v>
      </c>
      <c r="G87" s="3">
        <v>93565.5</v>
      </c>
      <c r="H87" s="3">
        <v>33872.9</v>
      </c>
      <c r="I87" s="3">
        <v>33872.9</v>
      </c>
      <c r="J87" s="3">
        <v>0</v>
      </c>
      <c r="K87" s="3">
        <v>0</v>
      </c>
      <c r="M87" s="6"/>
    </row>
    <row r="88" spans="1:13" x14ac:dyDescent="0.25">
      <c r="A88" s="42"/>
      <c r="B88" s="1" t="s">
        <v>43</v>
      </c>
      <c r="C88" s="2" t="s">
        <v>17</v>
      </c>
      <c r="D88" s="3">
        <f>F88+H88+J88</f>
        <v>123237.3</v>
      </c>
      <c r="E88" s="3">
        <f t="shared" si="8"/>
        <v>121247.4</v>
      </c>
      <c r="F88" s="3">
        <v>55152.3</v>
      </c>
      <c r="G88" s="3">
        <v>53162.400000000001</v>
      </c>
      <c r="H88" s="3">
        <v>68085</v>
      </c>
      <c r="I88" s="3">
        <v>68085</v>
      </c>
      <c r="J88" s="3">
        <v>0</v>
      </c>
      <c r="K88" s="3">
        <v>0</v>
      </c>
      <c r="M88" s="6"/>
    </row>
    <row r="89" spans="1:13" ht="47.25" x14ac:dyDescent="0.25">
      <c r="A89" s="40">
        <v>11</v>
      </c>
      <c r="B89" s="1" t="s">
        <v>99</v>
      </c>
      <c r="C89" s="2" t="s">
        <v>63</v>
      </c>
      <c r="D89" s="3">
        <f>SUM(D91:D94)</f>
        <v>152234.19999999998</v>
      </c>
      <c r="E89" s="3">
        <f t="shared" ref="E89:K89" si="37">SUM(E91:E94)</f>
        <v>149537.79999999999</v>
      </c>
      <c r="F89" s="3">
        <f t="shared" si="37"/>
        <v>148205.5</v>
      </c>
      <c r="G89" s="3">
        <f t="shared" si="37"/>
        <v>145599.6</v>
      </c>
      <c r="H89" s="3">
        <f t="shared" si="37"/>
        <v>4028.7</v>
      </c>
      <c r="I89" s="3">
        <f t="shared" si="37"/>
        <v>3938.2</v>
      </c>
      <c r="J89" s="3">
        <f t="shared" si="37"/>
        <v>0</v>
      </c>
      <c r="K89" s="3">
        <f t="shared" si="37"/>
        <v>0</v>
      </c>
      <c r="L89" s="6"/>
      <c r="M89" s="6"/>
    </row>
    <row r="90" spans="1:13" x14ac:dyDescent="0.25">
      <c r="A90" s="41"/>
      <c r="B90" s="1" t="s">
        <v>21</v>
      </c>
      <c r="C90" s="2"/>
      <c r="D90" s="3"/>
      <c r="E90" s="3"/>
      <c r="F90" s="3"/>
      <c r="G90" s="3"/>
      <c r="H90" s="3"/>
      <c r="I90" s="3"/>
      <c r="J90" s="3"/>
      <c r="K90" s="3"/>
    </row>
    <row r="91" spans="1:13" x14ac:dyDescent="0.25">
      <c r="A91" s="41"/>
      <c r="B91" s="1" t="s">
        <v>44</v>
      </c>
      <c r="C91" s="2" t="s">
        <v>17</v>
      </c>
      <c r="D91" s="3">
        <f t="shared" ref="D91" si="38">F91+H91+J91</f>
        <v>13606.4</v>
      </c>
      <c r="E91" s="3">
        <f t="shared" ref="E91" si="39">G91+I91+K91</f>
        <v>13606.4</v>
      </c>
      <c r="F91" s="3">
        <v>13606.4</v>
      </c>
      <c r="G91" s="3">
        <v>13606.4</v>
      </c>
      <c r="H91" s="3">
        <v>0</v>
      </c>
      <c r="I91" s="3">
        <v>0</v>
      </c>
      <c r="J91" s="3">
        <v>0</v>
      </c>
      <c r="K91" s="3">
        <v>0</v>
      </c>
    </row>
    <row r="92" spans="1:13" ht="47.25" x14ac:dyDescent="0.25">
      <c r="A92" s="41"/>
      <c r="B92" s="1" t="s">
        <v>45</v>
      </c>
      <c r="C92" s="2" t="s">
        <v>17</v>
      </c>
      <c r="D92" s="3">
        <f t="shared" ref="D92" si="40">F92+H92+J92</f>
        <v>226.2</v>
      </c>
      <c r="E92" s="3">
        <f t="shared" ref="E92" si="41">G92+I92+K92</f>
        <v>226.2</v>
      </c>
      <c r="F92" s="3">
        <v>226.2</v>
      </c>
      <c r="G92" s="3">
        <v>226.2</v>
      </c>
      <c r="H92" s="3">
        <v>0</v>
      </c>
      <c r="I92" s="3">
        <v>0</v>
      </c>
      <c r="J92" s="3">
        <v>0</v>
      </c>
      <c r="K92" s="3">
        <v>0</v>
      </c>
    </row>
    <row r="93" spans="1:13" ht="96" customHeight="1" x14ac:dyDescent="0.25">
      <c r="A93" s="41"/>
      <c r="B93" s="1" t="s">
        <v>113</v>
      </c>
      <c r="C93" s="2" t="s">
        <v>65</v>
      </c>
      <c r="D93" s="3">
        <f t="shared" si="3"/>
        <v>4028.7</v>
      </c>
      <c r="E93" s="3">
        <f t="shared" si="8"/>
        <v>3938.2</v>
      </c>
      <c r="F93" s="3">
        <v>0</v>
      </c>
      <c r="G93" s="3">
        <v>0</v>
      </c>
      <c r="H93" s="3">
        <v>4028.7</v>
      </c>
      <c r="I93" s="3">
        <v>3938.2</v>
      </c>
      <c r="J93" s="3">
        <v>0</v>
      </c>
      <c r="K93" s="3">
        <v>0</v>
      </c>
    </row>
    <row r="94" spans="1:13" ht="31.5" x14ac:dyDescent="0.25">
      <c r="A94" s="42"/>
      <c r="B94" s="1" t="s">
        <v>58</v>
      </c>
      <c r="C94" s="2" t="s">
        <v>65</v>
      </c>
      <c r="D94" s="3">
        <f t="shared" ref="D94" si="42">F94+H94+J94</f>
        <v>134372.9</v>
      </c>
      <c r="E94" s="3">
        <f t="shared" ref="E94" si="43">G94+I94+K94</f>
        <v>131767</v>
      </c>
      <c r="F94" s="3">
        <v>134372.9</v>
      </c>
      <c r="G94" s="3">
        <v>131767</v>
      </c>
      <c r="H94" s="3">
        <v>0</v>
      </c>
      <c r="I94" s="3">
        <v>0</v>
      </c>
      <c r="J94" s="3">
        <v>0</v>
      </c>
      <c r="K94" s="3">
        <v>0</v>
      </c>
    </row>
    <row r="95" spans="1:13" ht="31.5" x14ac:dyDescent="0.25">
      <c r="A95" s="40">
        <v>12</v>
      </c>
      <c r="B95" s="1" t="s">
        <v>100</v>
      </c>
      <c r="C95" s="2" t="s">
        <v>65</v>
      </c>
      <c r="D95" s="3">
        <f>SUM(D97:D101)</f>
        <v>2512.2000000000003</v>
      </c>
      <c r="E95" s="3">
        <f t="shared" ref="E95:K95" si="44">SUM(E97:E101)</f>
        <v>2375.1999999999998</v>
      </c>
      <c r="F95" s="3">
        <f t="shared" si="44"/>
        <v>2151.5</v>
      </c>
      <c r="G95" s="3">
        <f t="shared" si="44"/>
        <v>2014.5</v>
      </c>
      <c r="H95" s="3">
        <f t="shared" si="44"/>
        <v>360.7</v>
      </c>
      <c r="I95" s="3">
        <f t="shared" si="44"/>
        <v>360.7</v>
      </c>
      <c r="J95" s="3">
        <f t="shared" si="44"/>
        <v>0</v>
      </c>
      <c r="K95" s="3">
        <f t="shared" si="44"/>
        <v>0</v>
      </c>
      <c r="L95" s="6"/>
      <c r="M95" s="6"/>
    </row>
    <row r="96" spans="1:13" x14ac:dyDescent="0.25">
      <c r="A96" s="41"/>
      <c r="B96" s="1" t="s">
        <v>21</v>
      </c>
      <c r="C96" s="2"/>
      <c r="D96" s="3"/>
      <c r="E96" s="3"/>
      <c r="F96" s="3"/>
      <c r="G96" s="3"/>
      <c r="H96" s="3"/>
      <c r="I96" s="3"/>
      <c r="J96" s="3"/>
      <c r="K96" s="3"/>
    </row>
    <row r="97" spans="1:13" ht="31.5" x14ac:dyDescent="0.25">
      <c r="A97" s="41"/>
      <c r="B97" s="1" t="s">
        <v>59</v>
      </c>
      <c r="C97" s="2" t="s">
        <v>65</v>
      </c>
      <c r="D97" s="3">
        <f t="shared" ref="D97" si="45">F97+H97+J97</f>
        <v>34.4</v>
      </c>
      <c r="E97" s="3">
        <f t="shared" ref="E97" si="46">G97+I97+K97</f>
        <v>34.4</v>
      </c>
      <c r="F97" s="3">
        <v>34.4</v>
      </c>
      <c r="G97" s="3">
        <v>34.4</v>
      </c>
      <c r="H97" s="3">
        <v>0</v>
      </c>
      <c r="I97" s="3">
        <v>0</v>
      </c>
      <c r="J97" s="3">
        <v>0</v>
      </c>
      <c r="K97" s="3">
        <v>0</v>
      </c>
    </row>
    <row r="98" spans="1:13" ht="31.5" x14ac:dyDescent="0.25">
      <c r="A98" s="41"/>
      <c r="B98" s="1" t="s">
        <v>47</v>
      </c>
      <c r="C98" s="2" t="s">
        <v>65</v>
      </c>
      <c r="D98" s="3">
        <f t="shared" ref="D98:E101" si="47">F98+H98+J98</f>
        <v>2140</v>
      </c>
      <c r="E98" s="3">
        <f t="shared" si="47"/>
        <v>2029.8</v>
      </c>
      <c r="F98" s="3">
        <v>1779.3</v>
      </c>
      <c r="G98" s="3">
        <v>1669.1</v>
      </c>
      <c r="H98" s="3">
        <v>360.7</v>
      </c>
      <c r="I98" s="3">
        <v>360.7</v>
      </c>
      <c r="J98" s="3">
        <v>0</v>
      </c>
      <c r="K98" s="3">
        <v>0</v>
      </c>
    </row>
    <row r="99" spans="1:13" ht="31.5" x14ac:dyDescent="0.25">
      <c r="A99" s="41"/>
      <c r="B99" s="1" t="s">
        <v>60</v>
      </c>
      <c r="C99" s="2" t="s">
        <v>65</v>
      </c>
      <c r="D99" s="3">
        <f t="shared" ref="D99" si="48">F99+H99+J99</f>
        <v>0</v>
      </c>
      <c r="E99" s="3">
        <f t="shared" ref="E99" si="49">G99+I99+K99</f>
        <v>0</v>
      </c>
      <c r="F99" s="3">
        <v>0</v>
      </c>
      <c r="G99" s="3">
        <v>0</v>
      </c>
      <c r="H99" s="3">
        <v>0</v>
      </c>
      <c r="I99" s="3">
        <v>0</v>
      </c>
      <c r="J99" s="3">
        <v>0</v>
      </c>
      <c r="K99" s="3">
        <v>0</v>
      </c>
    </row>
    <row r="100" spans="1:13" ht="31.5" x14ac:dyDescent="0.25">
      <c r="A100" s="41"/>
      <c r="B100" s="1" t="s">
        <v>48</v>
      </c>
      <c r="C100" s="2" t="s">
        <v>65</v>
      </c>
      <c r="D100" s="3">
        <f t="shared" ref="D100" si="50">F100+H100+J100</f>
        <v>279</v>
      </c>
      <c r="E100" s="3">
        <f t="shared" si="47"/>
        <v>268.5</v>
      </c>
      <c r="F100" s="3">
        <v>279</v>
      </c>
      <c r="G100" s="3">
        <v>268.5</v>
      </c>
      <c r="H100" s="3">
        <v>0</v>
      </c>
      <c r="I100" s="3">
        <v>0</v>
      </c>
      <c r="J100" s="3">
        <v>0</v>
      </c>
      <c r="K100" s="3">
        <v>0</v>
      </c>
    </row>
    <row r="101" spans="1:13" ht="31.5" x14ac:dyDescent="0.25">
      <c r="A101" s="41"/>
      <c r="B101" s="1" t="s">
        <v>49</v>
      </c>
      <c r="C101" s="2" t="s">
        <v>65</v>
      </c>
      <c r="D101" s="3">
        <f t="shared" ref="D101" si="51">F101+H101+J101</f>
        <v>58.8</v>
      </c>
      <c r="E101" s="3">
        <f t="shared" si="47"/>
        <v>42.5</v>
      </c>
      <c r="F101" s="3">
        <v>58.8</v>
      </c>
      <c r="G101" s="3">
        <v>42.5</v>
      </c>
      <c r="H101" s="3">
        <v>0</v>
      </c>
      <c r="I101" s="3">
        <v>0</v>
      </c>
      <c r="J101" s="3">
        <v>0</v>
      </c>
      <c r="K101" s="3">
        <v>0</v>
      </c>
    </row>
    <row r="102" spans="1:13" ht="47.25" x14ac:dyDescent="0.25">
      <c r="A102" s="40">
        <v>13</v>
      </c>
      <c r="B102" s="1" t="s">
        <v>101</v>
      </c>
      <c r="C102" s="2" t="s">
        <v>18</v>
      </c>
      <c r="D102" s="3">
        <f>SUM(D104:D106)</f>
        <v>50999.3</v>
      </c>
      <c r="E102" s="3">
        <f t="shared" ref="E102:K102" si="52">SUM(E104:E106)</f>
        <v>50835.5</v>
      </c>
      <c r="F102" s="3">
        <f t="shared" si="52"/>
        <v>50999.3</v>
      </c>
      <c r="G102" s="3">
        <f t="shared" si="52"/>
        <v>50835.5</v>
      </c>
      <c r="H102" s="3">
        <f t="shared" si="52"/>
        <v>0</v>
      </c>
      <c r="I102" s="3">
        <f t="shared" si="52"/>
        <v>0</v>
      </c>
      <c r="J102" s="3">
        <f t="shared" si="52"/>
        <v>0</v>
      </c>
      <c r="K102" s="3">
        <f t="shared" si="52"/>
        <v>0</v>
      </c>
      <c r="L102" s="6"/>
      <c r="M102" s="6"/>
    </row>
    <row r="103" spans="1:13" x14ac:dyDescent="0.25">
      <c r="A103" s="41"/>
      <c r="B103" s="1" t="s">
        <v>6</v>
      </c>
      <c r="C103" s="2"/>
      <c r="D103" s="3"/>
      <c r="E103" s="3"/>
      <c r="F103" s="3"/>
      <c r="G103" s="3"/>
      <c r="H103" s="3"/>
      <c r="I103" s="3"/>
      <c r="J103" s="3"/>
      <c r="K103" s="3"/>
    </row>
    <row r="104" spans="1:13" ht="35.25" customHeight="1" x14ac:dyDescent="0.25">
      <c r="A104" s="41"/>
      <c r="B104" s="1" t="s">
        <v>89</v>
      </c>
      <c r="C104" s="2" t="s">
        <v>18</v>
      </c>
      <c r="D104" s="3">
        <f t="shared" ref="D104" si="53">F104+H104+J104</f>
        <v>0</v>
      </c>
      <c r="E104" s="3">
        <f>G104+I104+K104</f>
        <v>0</v>
      </c>
      <c r="F104" s="3">
        <v>0</v>
      </c>
      <c r="G104" s="3">
        <v>0</v>
      </c>
      <c r="H104" s="3">
        <v>0</v>
      </c>
      <c r="I104" s="3">
        <v>0</v>
      </c>
      <c r="J104" s="3">
        <v>0</v>
      </c>
      <c r="K104" s="3">
        <v>0</v>
      </c>
    </row>
    <row r="105" spans="1:13" ht="33" customHeight="1" x14ac:dyDescent="0.25">
      <c r="A105" s="41"/>
      <c r="B105" s="1" t="s">
        <v>61</v>
      </c>
      <c r="C105" s="2" t="s">
        <v>18</v>
      </c>
      <c r="D105" s="3">
        <f t="shared" si="3"/>
        <v>50999.3</v>
      </c>
      <c r="E105" s="3">
        <f>G105+I105+K105</f>
        <v>50835.5</v>
      </c>
      <c r="F105" s="3">
        <v>50999.3</v>
      </c>
      <c r="G105" s="3">
        <v>50835.5</v>
      </c>
      <c r="H105" s="3">
        <v>0</v>
      </c>
      <c r="I105" s="3">
        <v>0</v>
      </c>
      <c r="J105" s="3">
        <v>0</v>
      </c>
      <c r="K105" s="3">
        <v>0</v>
      </c>
    </row>
    <row r="106" spans="1:13" ht="47.25" x14ac:dyDescent="0.25">
      <c r="A106" s="42"/>
      <c r="B106" s="1" t="s">
        <v>16</v>
      </c>
      <c r="C106" s="2" t="s">
        <v>18</v>
      </c>
      <c r="D106" s="3">
        <f t="shared" si="3"/>
        <v>0</v>
      </c>
      <c r="E106" s="3">
        <f t="shared" si="8"/>
        <v>0</v>
      </c>
      <c r="F106" s="3">
        <v>0</v>
      </c>
      <c r="G106" s="3">
        <v>0</v>
      </c>
      <c r="H106" s="3">
        <v>0</v>
      </c>
      <c r="I106" s="3">
        <v>0</v>
      </c>
      <c r="J106" s="3">
        <v>0</v>
      </c>
      <c r="K106" s="3">
        <v>0</v>
      </c>
    </row>
    <row r="107" spans="1:13" ht="47.25" x14ac:dyDescent="0.25">
      <c r="A107" s="40">
        <v>14</v>
      </c>
      <c r="B107" s="1" t="s">
        <v>82</v>
      </c>
      <c r="C107" s="2" t="s">
        <v>17</v>
      </c>
      <c r="D107" s="3">
        <f>SUM(D109:D110)</f>
        <v>25</v>
      </c>
      <c r="E107" s="3">
        <f t="shared" ref="E107:K107" si="54">SUM(E109:E110)</f>
        <v>25</v>
      </c>
      <c r="F107" s="3">
        <f t="shared" si="54"/>
        <v>25</v>
      </c>
      <c r="G107" s="3">
        <f t="shared" si="54"/>
        <v>25</v>
      </c>
      <c r="H107" s="3">
        <f t="shared" si="54"/>
        <v>0</v>
      </c>
      <c r="I107" s="3">
        <f t="shared" si="54"/>
        <v>0</v>
      </c>
      <c r="J107" s="3">
        <f t="shared" si="54"/>
        <v>0</v>
      </c>
      <c r="K107" s="3">
        <f t="shared" si="54"/>
        <v>0</v>
      </c>
      <c r="L107" s="6"/>
      <c r="M107" s="6"/>
    </row>
    <row r="108" spans="1:13" x14ac:dyDescent="0.25">
      <c r="A108" s="41"/>
      <c r="B108" s="1" t="s">
        <v>21</v>
      </c>
      <c r="C108" s="2"/>
      <c r="D108" s="3"/>
      <c r="E108" s="3"/>
      <c r="F108" s="3"/>
      <c r="G108" s="3"/>
      <c r="H108" s="3"/>
      <c r="I108" s="3"/>
      <c r="J108" s="3"/>
      <c r="K108" s="3"/>
    </row>
    <row r="109" spans="1:13" ht="18.75" customHeight="1" x14ac:dyDescent="0.25">
      <c r="A109" s="41"/>
      <c r="B109" s="1" t="s">
        <v>46</v>
      </c>
      <c r="C109" s="2" t="s">
        <v>17</v>
      </c>
      <c r="D109" s="3">
        <f t="shared" si="3"/>
        <v>25</v>
      </c>
      <c r="E109" s="3">
        <f t="shared" si="8"/>
        <v>25</v>
      </c>
      <c r="F109" s="3">
        <v>25</v>
      </c>
      <c r="G109" s="3">
        <v>25</v>
      </c>
      <c r="H109" s="3">
        <v>0</v>
      </c>
      <c r="I109" s="3">
        <v>0</v>
      </c>
      <c r="J109" s="3">
        <v>0</v>
      </c>
      <c r="K109" s="3">
        <v>0</v>
      </c>
    </row>
    <row r="110" spans="1:13" ht="31.5" x14ac:dyDescent="0.25">
      <c r="A110" s="42"/>
      <c r="B110" s="1" t="s">
        <v>62</v>
      </c>
      <c r="C110" s="2" t="s">
        <v>17</v>
      </c>
      <c r="D110" s="3">
        <f t="shared" ref="D110" si="55">F110+H110+J110</f>
        <v>0</v>
      </c>
      <c r="E110" s="3">
        <f t="shared" ref="E110" si="56">G110+I110+K110</f>
        <v>0</v>
      </c>
      <c r="F110" s="3">
        <v>0</v>
      </c>
      <c r="G110" s="3">
        <v>0</v>
      </c>
      <c r="H110" s="3">
        <v>0</v>
      </c>
      <c r="I110" s="3">
        <v>0</v>
      </c>
      <c r="J110" s="3">
        <v>0</v>
      </c>
      <c r="K110" s="3">
        <v>0</v>
      </c>
    </row>
    <row r="111" spans="1:13" ht="66" customHeight="1" x14ac:dyDescent="0.25">
      <c r="A111" s="40">
        <v>15</v>
      </c>
      <c r="B111" s="25" t="s">
        <v>83</v>
      </c>
      <c r="C111" s="2" t="s">
        <v>50</v>
      </c>
      <c r="D111" s="3">
        <f>F111+H111+J111</f>
        <v>50048.799999999996</v>
      </c>
      <c r="E111" s="3">
        <f>G111+I111+K111</f>
        <v>49437.7</v>
      </c>
      <c r="F111" s="3">
        <f>F113+F114+F115+F116</f>
        <v>48417.599999999999</v>
      </c>
      <c r="G111" s="3">
        <f t="shared" ref="G111:K111" si="57">G113+G114+G115+G116</f>
        <v>47806.5</v>
      </c>
      <c r="H111" s="3">
        <f t="shared" si="57"/>
        <v>1631.2</v>
      </c>
      <c r="I111" s="3">
        <f t="shared" si="57"/>
        <v>1631.2</v>
      </c>
      <c r="J111" s="3">
        <f>J113+J114+J115+J116</f>
        <v>0</v>
      </c>
      <c r="K111" s="3">
        <f t="shared" si="57"/>
        <v>0</v>
      </c>
      <c r="L111" s="6"/>
      <c r="M111" s="6"/>
    </row>
    <row r="112" spans="1:13" x14ac:dyDescent="0.25">
      <c r="A112" s="41"/>
      <c r="B112" s="25" t="s">
        <v>6</v>
      </c>
      <c r="C112" s="2"/>
      <c r="D112" s="3"/>
      <c r="E112" s="3"/>
      <c r="F112" s="3"/>
      <c r="G112" s="3"/>
      <c r="H112" s="3"/>
      <c r="I112" s="3"/>
      <c r="J112" s="3"/>
      <c r="K112" s="3"/>
    </row>
    <row r="113" spans="1:13" ht="63.75" customHeight="1" x14ac:dyDescent="0.25">
      <c r="A113" s="41"/>
      <c r="B113" s="25" t="s">
        <v>51</v>
      </c>
      <c r="C113" s="2" t="s">
        <v>50</v>
      </c>
      <c r="D113" s="3">
        <f t="shared" si="3"/>
        <v>0</v>
      </c>
      <c r="E113" s="3">
        <f t="shared" si="8"/>
        <v>0</v>
      </c>
      <c r="F113" s="3">
        <v>0</v>
      </c>
      <c r="G113" s="3">
        <v>0</v>
      </c>
      <c r="H113" s="3">
        <v>0</v>
      </c>
      <c r="I113" s="3">
        <v>0</v>
      </c>
      <c r="J113" s="3">
        <v>0</v>
      </c>
      <c r="K113" s="3">
        <v>0</v>
      </c>
    </row>
    <row r="114" spans="1:13" ht="96" customHeight="1" x14ac:dyDescent="0.25">
      <c r="A114" s="41"/>
      <c r="B114" s="25" t="s">
        <v>52</v>
      </c>
      <c r="C114" s="2" t="s">
        <v>50</v>
      </c>
      <c r="D114" s="3">
        <f t="shared" si="3"/>
        <v>8402.7000000000007</v>
      </c>
      <c r="E114" s="3">
        <f t="shared" si="8"/>
        <v>7987.8</v>
      </c>
      <c r="F114" s="3">
        <v>6771.5</v>
      </c>
      <c r="G114" s="3">
        <v>6356.6</v>
      </c>
      <c r="H114" s="3">
        <v>1631.2</v>
      </c>
      <c r="I114" s="3">
        <v>1631.2</v>
      </c>
      <c r="J114" s="3">
        <v>0</v>
      </c>
      <c r="K114" s="3">
        <v>0</v>
      </c>
    </row>
    <row r="115" spans="1:13" ht="47.25" x14ac:dyDescent="0.25">
      <c r="A115" s="41"/>
      <c r="B115" s="25" t="s">
        <v>53</v>
      </c>
      <c r="C115" s="2" t="s">
        <v>50</v>
      </c>
      <c r="D115" s="3">
        <f t="shared" si="3"/>
        <v>41646.1</v>
      </c>
      <c r="E115" s="3">
        <f t="shared" si="3"/>
        <v>41449.9</v>
      </c>
      <c r="F115" s="3">
        <v>41646.1</v>
      </c>
      <c r="G115" s="3">
        <v>41449.9</v>
      </c>
      <c r="H115" s="3">
        <v>0</v>
      </c>
      <c r="I115" s="3">
        <v>0</v>
      </c>
      <c r="J115" s="3">
        <v>0</v>
      </c>
      <c r="K115" s="3">
        <v>0</v>
      </c>
    </row>
    <row r="116" spans="1:13" ht="80.25" customHeight="1" x14ac:dyDescent="0.25">
      <c r="A116" s="41"/>
      <c r="B116" s="25" t="s">
        <v>54</v>
      </c>
      <c r="C116" s="2" t="s">
        <v>50</v>
      </c>
      <c r="D116" s="3">
        <f t="shared" si="3"/>
        <v>0</v>
      </c>
      <c r="E116" s="3">
        <f t="shared" si="3"/>
        <v>0</v>
      </c>
      <c r="F116" s="3">
        <v>0</v>
      </c>
      <c r="G116" s="3">
        <v>0</v>
      </c>
      <c r="H116" s="3">
        <v>0</v>
      </c>
      <c r="I116" s="3">
        <v>0</v>
      </c>
      <c r="J116" s="3">
        <v>0</v>
      </c>
      <c r="K116" s="3">
        <v>0</v>
      </c>
    </row>
    <row r="117" spans="1:13" ht="50.25" customHeight="1" x14ac:dyDescent="0.25">
      <c r="A117" s="42"/>
      <c r="B117" s="24" t="s">
        <v>105</v>
      </c>
      <c r="C117" s="2" t="s">
        <v>50</v>
      </c>
      <c r="D117" s="3">
        <v>0</v>
      </c>
      <c r="E117" s="3">
        <v>0</v>
      </c>
      <c r="F117" s="3">
        <v>0</v>
      </c>
      <c r="G117" s="3">
        <v>0</v>
      </c>
      <c r="H117" s="3">
        <v>0</v>
      </c>
      <c r="I117" s="3">
        <v>0</v>
      </c>
      <c r="J117" s="3">
        <v>0</v>
      </c>
      <c r="K117" s="3">
        <v>0</v>
      </c>
    </row>
    <row r="118" spans="1:13" s="7" customFormat="1" ht="47.25" x14ac:dyDescent="0.25">
      <c r="A118" s="48">
        <v>16</v>
      </c>
      <c r="B118" s="28" t="s">
        <v>111</v>
      </c>
      <c r="C118" s="18" t="s">
        <v>17</v>
      </c>
      <c r="D118" s="19">
        <f>F118+H118+J118</f>
        <v>31687.399999999998</v>
      </c>
      <c r="E118" s="19">
        <f t="shared" ref="D118:E121" si="58">G118+I118+K118</f>
        <v>28896.1</v>
      </c>
      <c r="F118" s="19">
        <f>F120+F121+F122</f>
        <v>6070.1</v>
      </c>
      <c r="G118" s="19">
        <f t="shared" ref="G118:K118" si="59">G120+G121+G122</f>
        <v>3427.6</v>
      </c>
      <c r="H118" s="19">
        <f>H120+H121+H122</f>
        <v>19794.099999999999</v>
      </c>
      <c r="I118" s="19">
        <f t="shared" si="59"/>
        <v>19645.3</v>
      </c>
      <c r="J118" s="19">
        <f t="shared" si="59"/>
        <v>5823.2</v>
      </c>
      <c r="K118" s="19">
        <f t="shared" si="59"/>
        <v>5823.2</v>
      </c>
      <c r="L118" s="6"/>
      <c r="M118" s="6"/>
    </row>
    <row r="119" spans="1:13" x14ac:dyDescent="0.25">
      <c r="A119" s="49"/>
      <c r="B119" s="20" t="s">
        <v>21</v>
      </c>
      <c r="C119" s="2"/>
      <c r="D119" s="3"/>
      <c r="E119" s="3"/>
      <c r="F119" s="3"/>
      <c r="G119" s="3"/>
      <c r="H119" s="3"/>
      <c r="I119" s="3"/>
      <c r="J119" s="3"/>
      <c r="K119" s="3"/>
      <c r="L119" s="6"/>
    </row>
    <row r="120" spans="1:13" ht="48.75" customHeight="1" x14ac:dyDescent="0.25">
      <c r="A120" s="49"/>
      <c r="B120" s="20" t="s">
        <v>103</v>
      </c>
      <c r="C120" s="2" t="s">
        <v>17</v>
      </c>
      <c r="D120" s="3">
        <f t="shared" si="58"/>
        <v>3388.8</v>
      </c>
      <c r="E120" s="3">
        <f t="shared" ref="E120" si="60">G120+I120+K120</f>
        <v>763.7</v>
      </c>
      <c r="F120" s="3">
        <v>3388.8</v>
      </c>
      <c r="G120" s="3">
        <v>763.7</v>
      </c>
      <c r="H120" s="3">
        <v>0</v>
      </c>
      <c r="I120" s="3">
        <v>0</v>
      </c>
      <c r="J120" s="3">
        <v>0</v>
      </c>
      <c r="K120" s="3">
        <v>0</v>
      </c>
    </row>
    <row r="121" spans="1:13" x14ac:dyDescent="0.25">
      <c r="A121" s="49"/>
      <c r="B121" s="1" t="s">
        <v>72</v>
      </c>
      <c r="C121" s="2" t="s">
        <v>17</v>
      </c>
      <c r="D121" s="3">
        <f t="shared" si="58"/>
        <v>18932.8</v>
      </c>
      <c r="E121" s="3">
        <f>G121+I121+K121</f>
        <v>18771.599999999999</v>
      </c>
      <c r="F121" s="3">
        <v>1384.7</v>
      </c>
      <c r="G121" s="3">
        <v>1372.3</v>
      </c>
      <c r="H121" s="3">
        <v>17548.099999999999</v>
      </c>
      <c r="I121" s="3">
        <v>17399.3</v>
      </c>
      <c r="J121" s="3">
        <v>0</v>
      </c>
      <c r="K121" s="3">
        <v>0</v>
      </c>
    </row>
    <row r="122" spans="1:13" ht="31.5" x14ac:dyDescent="0.25">
      <c r="A122" s="50"/>
      <c r="B122" s="1" t="s">
        <v>104</v>
      </c>
      <c r="C122" s="2" t="s">
        <v>17</v>
      </c>
      <c r="D122" s="3">
        <f t="shared" ref="D122" si="61">F122+H122+J122</f>
        <v>9365.7999999999993</v>
      </c>
      <c r="E122" s="3">
        <f t="shared" ref="E122" si="62">G122+I122+K122</f>
        <v>9360.7999999999993</v>
      </c>
      <c r="F122" s="3">
        <v>1296.5999999999999</v>
      </c>
      <c r="G122" s="3">
        <v>1291.5999999999999</v>
      </c>
      <c r="H122" s="3">
        <v>2246</v>
      </c>
      <c r="I122" s="3">
        <v>2246</v>
      </c>
      <c r="J122" s="3">
        <v>5823.2</v>
      </c>
      <c r="K122" s="3">
        <v>5823.2</v>
      </c>
    </row>
    <row r="123" spans="1:13" ht="24.75" customHeight="1" x14ac:dyDescent="0.25">
      <c r="A123" s="29"/>
      <c r="B123" s="30" t="s">
        <v>11</v>
      </c>
      <c r="C123" s="29" t="s">
        <v>19</v>
      </c>
      <c r="D123" s="31">
        <f>+F123+H123+J123</f>
        <v>3050373.8000000003</v>
      </c>
      <c r="E123" s="31">
        <f>G123+I123+K123</f>
        <v>2986372.9</v>
      </c>
      <c r="F123" s="31">
        <f t="shared" ref="F123:K123" si="63">F14+F22+F26+F35+F47+F57+F62+F71+F75+F85+F89+F95+F102+F107+F111+F118</f>
        <v>1178219.9000000001</v>
      </c>
      <c r="G123" s="31">
        <f t="shared" si="63"/>
        <v>1131279.7000000002</v>
      </c>
      <c r="H123" s="31">
        <f t="shared" si="63"/>
        <v>1849661.5</v>
      </c>
      <c r="I123" s="31">
        <f t="shared" si="63"/>
        <v>1834533.7999999998</v>
      </c>
      <c r="J123" s="31">
        <f t="shared" si="63"/>
        <v>22492.400000000001</v>
      </c>
      <c r="K123" s="31">
        <f t="shared" si="63"/>
        <v>20559.400000000001</v>
      </c>
    </row>
    <row r="124" spans="1:13" ht="24.75" hidden="1" customHeight="1" x14ac:dyDescent="0.25">
      <c r="A124" s="46"/>
      <c r="B124" s="46"/>
      <c r="C124" s="26"/>
      <c r="D124" s="6">
        <f>D14+D22+D26+D35+D47+D57+D62+D71+D75+D85+D89+D95+D102+D107+D111+D118</f>
        <v>3050373.8</v>
      </c>
      <c r="E124" s="6">
        <f t="shared" ref="E124:K124" si="64">E14+E22+E26+E35+E47+E57+E62+E71+E75+E85+E89+E95+E102+E107+E111+E118</f>
        <v>2986372.9</v>
      </c>
      <c r="F124" s="6">
        <f t="shared" si="64"/>
        <v>1178219.9000000001</v>
      </c>
      <c r="G124" s="6">
        <f t="shared" si="64"/>
        <v>1131279.7000000002</v>
      </c>
      <c r="H124" s="6">
        <f t="shared" si="64"/>
        <v>1849661.5</v>
      </c>
      <c r="I124" s="6">
        <f t="shared" si="64"/>
        <v>1834533.7999999998</v>
      </c>
      <c r="J124" s="6">
        <f t="shared" si="64"/>
        <v>22492.400000000001</v>
      </c>
      <c r="K124" s="6">
        <f t="shared" si="64"/>
        <v>20559.400000000001</v>
      </c>
    </row>
    <row r="125" spans="1:13" ht="52.5" customHeight="1" x14ac:dyDescent="0.25">
      <c r="A125" s="10"/>
      <c r="B125" s="11" t="s">
        <v>115</v>
      </c>
      <c r="C125" s="12"/>
      <c r="D125" s="12"/>
      <c r="E125" s="6"/>
      <c r="F125" s="6" t="s">
        <v>116</v>
      </c>
      <c r="G125" s="6"/>
      <c r="H125" s="9"/>
      <c r="I125" s="9"/>
      <c r="J125" s="9"/>
      <c r="K125" s="9"/>
    </row>
    <row r="126" spans="1:13" x14ac:dyDescent="0.25">
      <c r="A126" s="10"/>
      <c r="B126" s="13"/>
      <c r="D126" s="9"/>
      <c r="E126" s="9"/>
      <c r="F126" s="9"/>
      <c r="G126" s="9"/>
      <c r="H126" s="14"/>
      <c r="I126" s="9"/>
      <c r="J126" s="9"/>
      <c r="K126" s="9"/>
    </row>
    <row r="127" spans="1:13" ht="50.25" customHeight="1" x14ac:dyDescent="0.25">
      <c r="A127" s="10"/>
      <c r="B127" s="13"/>
      <c r="D127" s="14"/>
      <c r="E127" s="9"/>
      <c r="F127" s="9"/>
      <c r="G127" s="9"/>
      <c r="H127" s="9"/>
      <c r="I127" s="9"/>
      <c r="J127" s="9"/>
      <c r="K127" s="9"/>
    </row>
    <row r="128" spans="1:13" x14ac:dyDescent="0.25">
      <c r="A128" s="47" t="s">
        <v>71</v>
      </c>
      <c r="B128" s="47"/>
    </row>
    <row r="129" spans="2:4" x14ac:dyDescent="0.25">
      <c r="B129" s="5" t="s">
        <v>122</v>
      </c>
      <c r="D129" s="16"/>
    </row>
  </sheetData>
  <mergeCells count="37">
    <mergeCell ref="A107:A110"/>
    <mergeCell ref="A47:A56"/>
    <mergeCell ref="A14:A15"/>
    <mergeCell ref="A22:A25"/>
    <mergeCell ref="A26:A34"/>
    <mergeCell ref="A102:A106"/>
    <mergeCell ref="A62:A70"/>
    <mergeCell ref="A71:A74"/>
    <mergeCell ref="A89:A94"/>
    <mergeCell ref="A95:A101"/>
    <mergeCell ref="A85:A88"/>
    <mergeCell ref="A75:A84"/>
    <mergeCell ref="A35:A46"/>
    <mergeCell ref="A57:A61"/>
    <mergeCell ref="A111:A117"/>
    <mergeCell ref="A124:B124"/>
    <mergeCell ref="A128:B128"/>
    <mergeCell ref="A118:A122"/>
    <mergeCell ref="A1:K1"/>
    <mergeCell ref="A2:K2"/>
    <mergeCell ref="A4:K4"/>
    <mergeCell ref="A5:K5"/>
    <mergeCell ref="B3:K3"/>
    <mergeCell ref="A6:K6"/>
    <mergeCell ref="A7:K7"/>
    <mergeCell ref="A9:A12"/>
    <mergeCell ref="B9:B12"/>
    <mergeCell ref="D9:K9"/>
    <mergeCell ref="F10:K10"/>
    <mergeCell ref="H11:I11"/>
    <mergeCell ref="A8:K8"/>
    <mergeCell ref="F11:G11"/>
    <mergeCell ref="C9:C12"/>
    <mergeCell ref="J11:K11"/>
    <mergeCell ref="D10:E10"/>
    <mergeCell ref="D11:D12"/>
    <mergeCell ref="E11:E12"/>
  </mergeCells>
  <pageMargins left="0.70866141732283472" right="0.11811023622047245" top="0.74803149606299213" bottom="0.35433070866141736" header="0.31496062992125984" footer="0.31496062992125984"/>
  <pageSetup paperSize="9" scale="75" fitToHeight="0" orientation="landscape" r:id="rId1"/>
  <headerFooter differentFirst="1">
    <oddHeader>&amp;C&amp;P</oddHeader>
  </headerFooter>
  <colBreaks count="1" manualBreakCount="1">
    <brk id="1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lapkova</dc:creator>
  <cp:lastModifiedBy>Елена В. Петрушенко</cp:lastModifiedBy>
  <cp:lastPrinted>2024-01-22T03:57:39Z</cp:lastPrinted>
  <dcterms:created xsi:type="dcterms:W3CDTF">2016-07-04T07:01:49Z</dcterms:created>
  <dcterms:modified xsi:type="dcterms:W3CDTF">2024-04-15T04:06:37Z</dcterms:modified>
</cp:coreProperties>
</file>