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673BF84-7488-48D8-8B98-D84397B78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полнение за 2023 год" sheetId="21" r:id="rId1"/>
  </sheets>
  <definedNames>
    <definedName name="_xlnm.Print_Area" localSheetId="0">'Исполнение за 2023 год'!$A$1:$F$38</definedName>
  </definedNames>
  <calcPr calcId="191029"/>
</workbook>
</file>

<file path=xl/calcChain.xml><?xml version="1.0" encoding="utf-8"?>
<calcChain xmlns="http://schemas.openxmlformats.org/spreadsheetml/2006/main">
  <c r="F31" i="21" l="1"/>
  <c r="F30" i="21"/>
  <c r="F29" i="21"/>
  <c r="F28" i="21"/>
  <c r="E26" i="21"/>
  <c r="D26" i="21"/>
  <c r="D24" i="21" s="1"/>
  <c r="C26" i="21"/>
  <c r="C24" i="21" s="1"/>
  <c r="F25" i="21"/>
  <c r="F23" i="21"/>
  <c r="F22" i="21"/>
  <c r="F21" i="21"/>
  <c r="F20" i="21"/>
  <c r="E19" i="21"/>
  <c r="E11" i="21" s="1"/>
  <c r="D19" i="21"/>
  <c r="C19" i="21"/>
  <c r="F18" i="21"/>
  <c r="F17" i="21"/>
  <c r="F16" i="21"/>
  <c r="F15" i="21"/>
  <c r="F14" i="21"/>
  <c r="F13" i="21"/>
  <c r="D11" i="21"/>
  <c r="C11" i="21"/>
  <c r="F26" i="21" l="1"/>
  <c r="E24" i="21"/>
  <c r="F24" i="21" s="1"/>
  <c r="E32" i="21"/>
  <c r="F32" i="21" s="1"/>
  <c r="F11" i="21"/>
  <c r="F19" i="21"/>
</calcChain>
</file>

<file path=xl/sharedStrings.xml><?xml version="1.0" encoding="utf-8"?>
<sst xmlns="http://schemas.openxmlformats.org/spreadsheetml/2006/main" count="53" uniqueCount="50">
  <si>
    <t>№ п/п</t>
  </si>
  <si>
    <t>Наименование</t>
  </si>
  <si>
    <t>1.</t>
  </si>
  <si>
    <t>2.</t>
  </si>
  <si>
    <t>3.</t>
  </si>
  <si>
    <t>в том числе:</t>
  </si>
  <si>
    <t>в том числе от следующих видов доходов:</t>
  </si>
  <si>
    <t>2.2.</t>
  </si>
  <si>
    <t>2.1.</t>
  </si>
  <si>
    <t>2.1.1.</t>
  </si>
  <si>
    <t>2.1.2.</t>
  </si>
  <si>
    <t xml:space="preserve">Часть общих доходов местного бюджета в размере, устанавливаемом решением о местном бюджете </t>
  </si>
  <si>
    <t>Обеспечение, реконструкция   капитального ремонта, содержание и ремонт автомобильных дорог  местного значения</t>
  </si>
  <si>
    <t xml:space="preserve">Капитальный ремонт и ремонт автомобильных дорог общего пользования населенных пунктов </t>
  </si>
  <si>
    <t>2.3.</t>
  </si>
  <si>
    <t>Строительство и реконструкция автомобильных дорог общего пользования местного значения</t>
  </si>
  <si>
    <t xml:space="preserve">Содержание автомобильных дорог местного значения  </t>
  </si>
  <si>
    <t>Капитальный  ремонт и ремонт дворовых территорий многоквартирных домов и проездов к ним</t>
  </si>
  <si>
    <t>ДОХОДЫ - всего</t>
  </si>
  <si>
    <t>1.1.</t>
  </si>
  <si>
    <t>1.2.</t>
  </si>
  <si>
    <t>1.3.</t>
  </si>
  <si>
    <t>1.4.</t>
  </si>
  <si>
    <t>1.5.</t>
  </si>
  <si>
    <t>1.6.</t>
  </si>
  <si>
    <t>1.7.</t>
  </si>
  <si>
    <t>1.7.1.</t>
  </si>
  <si>
    <t>1.7.2.</t>
  </si>
  <si>
    <t>1.8.</t>
  </si>
  <si>
    <t>Отклонение              ("-" не исполнено, "+" перевыполнено)</t>
  </si>
  <si>
    <t>РАСХОДЫ - всего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</si>
  <si>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 по установленным дифференцированным нормативам отчислений</t>
  </si>
  <si>
    <t>Транспортный налог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</si>
  <si>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</si>
  <si>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</si>
  <si>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в виде субсидий и иных межбюджетных трансфертов из бюджетов бюджетной системы Российской Федерации в целях софинансирования расходов на осуществление дорожной деятельности в отношении автомобильных дорог общего пользования местного значения муниципального образования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</si>
  <si>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</t>
  </si>
  <si>
    <t xml:space="preserve">Налога, взимаемого в связи с применением упрощенной системы налогообложения </t>
  </si>
  <si>
    <t>х</t>
  </si>
  <si>
    <t>тыс. рублей</t>
  </si>
  <si>
    <t>Отчет</t>
  </si>
  <si>
    <t xml:space="preserve">об использовании бюджетных ассигнований дорожного фонда муниципального образования </t>
  </si>
  <si>
    <t>К годовому отчету об исполнении бюджета МО "Городской округ Ногликский" за 2023 год</t>
  </si>
  <si>
    <t xml:space="preserve">"Городской округ Ногликский" за 2023 год </t>
  </si>
  <si>
    <t>Первоначаль-ный план на 2023 год</t>
  </si>
  <si>
    <t>Уточненный план на 2023 год</t>
  </si>
  <si>
    <t>Исполнено за 2023 год</t>
  </si>
  <si>
    <t>иные налоги: НДФЛ</t>
  </si>
  <si>
    <t>Остатки бюджетных ассигнований на 01 января текущего финансового года, обеспеченные доходами</t>
  </si>
  <si>
    <t>ОСТАТОК СРЕДСТВ ФОНДА 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</si>
</sst>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rgb="FF220FB1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 CYR"/>
    </font>
    <font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" fontId="7" fillId="0" borderId="2">
      <alignment horizontal="right" shrinkToFit="1"/>
    </xf>
    <xf numFmtId="4" fontId="8" fillId="0" borderId="3">
      <alignment horizontal="right" shrinkToFit="1"/>
    </xf>
    <xf numFmtId="4" fontId="9" fillId="3" borderId="2">
      <alignment horizontal="right" vertical="top" shrinkToFit="1"/>
    </xf>
    <xf numFmtId="4" fontId="10" fillId="0" borderId="2">
      <alignment horizontal="right"/>
    </xf>
  </cellStyleXfs>
  <cellXfs count="53">
    <xf numFmtId="0" fontId="0" fillId="0" borderId="0" xfId="0"/>
    <xf numFmtId="0" fontId="2" fillId="0" borderId="0" xfId="0" applyFont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164" fontId="2" fillId="0" borderId="1" xfId="0" applyNumberFormat="1" applyFont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5" fillId="2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/>
    </xf>
    <xf numFmtId="164" fontId="2" fillId="0" borderId="1" xfId="0" applyNumberFormat="1" applyFont="1" applyBorder="1" applyAlignment="1">
      <alignment vertical="top" wrapText="1"/>
    </xf>
    <xf numFmtId="164" fontId="1" fillId="2" borderId="0" xfId="0" applyNumberFormat="1" applyFont="1" applyFill="1" applyAlignment="1">
      <alignment vertical="top"/>
    </xf>
    <xf numFmtId="0" fontId="1" fillId="2" borderId="0" xfId="0" applyFont="1" applyFill="1" applyAlignment="1">
      <alignment horizontal="justify" vertical="top"/>
    </xf>
    <xf numFmtId="164" fontId="2" fillId="0" borderId="0" xfId="0" applyNumberFormat="1" applyFont="1" applyAlignment="1">
      <alignment vertical="top"/>
    </xf>
    <xf numFmtId="4" fontId="2" fillId="2" borderId="0" xfId="0" applyNumberFormat="1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164" fontId="6" fillId="2" borderId="0" xfId="0" applyNumberFormat="1" applyFont="1" applyFill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1" fillId="0" borderId="0" xfId="0" applyFont="1" applyAlignment="1">
      <alignment vertical="top"/>
    </xf>
    <xf numFmtId="0" fontId="1" fillId="2" borderId="1" xfId="0" applyFont="1" applyFill="1" applyBorder="1" applyAlignment="1">
      <alignment vertical="top"/>
    </xf>
    <xf numFmtId="164" fontId="11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0" fontId="1" fillId="2" borderId="0" xfId="0" applyFont="1" applyFill="1" applyAlignment="1">
      <alignment horizontal="left" vertical="top"/>
    </xf>
    <xf numFmtId="0" fontId="12" fillId="0" borderId="0" xfId="0" applyFont="1" applyAlignment="1">
      <alignment horizontal="center" vertical="top"/>
    </xf>
    <xf numFmtId="164" fontId="2" fillId="0" borderId="1" xfId="0" applyNumberFormat="1" applyFont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1" fillId="0" borderId="1" xfId="0" applyFont="1" applyBorder="1" applyAlignment="1">
      <alignment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</cellXfs>
  <cellStyles count="6">
    <cellStyle name="xl41" xfId="4" xr:uid="{00000000-0005-0000-0000-000000000000}"/>
    <cellStyle name="xl45" xfId="2" xr:uid="{00000000-0005-0000-0000-000001000000}"/>
    <cellStyle name="xl46" xfId="5" xr:uid="{00000000-0005-0000-0000-000002000000}"/>
    <cellStyle name="xl95" xfId="3" xr:uid="{00000000-0005-0000-0000-000003000000}"/>
    <cellStyle name="Обычный" xfId="0" builtinId="0"/>
    <cellStyle name="Обычный 2" xfId="1" xr:uid="{00000000-0005-0000-0000-000005000000}"/>
  </cellStyles>
  <dxfs count="0"/>
  <tableStyles count="0" defaultTableStyle="TableStyleMedium9" defaultPivotStyle="PivotStyleLight16"/>
  <colors>
    <mruColors>
      <color rgb="FF230BB5"/>
      <color rgb="FF220F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2"/>
  <sheetViews>
    <sheetView tabSelected="1" zoomScaleNormal="100" workbookViewId="0">
      <selection activeCell="L13" sqref="L13"/>
    </sheetView>
  </sheetViews>
  <sheetFormatPr defaultColWidth="9.140625" defaultRowHeight="15.75" x14ac:dyDescent="0.25"/>
  <cols>
    <col min="1" max="1" width="7.42578125" style="35" customWidth="1"/>
    <col min="2" max="2" width="57" style="30" customWidth="1"/>
    <col min="3" max="3" width="14.140625" style="30" customWidth="1"/>
    <col min="4" max="4" width="14.28515625" style="30" customWidth="1"/>
    <col min="5" max="5" width="14.5703125" style="7" customWidth="1"/>
    <col min="6" max="6" width="21" style="6" customWidth="1"/>
    <col min="7" max="16384" width="9.140625" style="30"/>
  </cols>
  <sheetData>
    <row r="1" spans="1:6" ht="15.75" customHeight="1" x14ac:dyDescent="0.25">
      <c r="A1" s="39" t="s">
        <v>42</v>
      </c>
      <c r="B1" s="39"/>
      <c r="C1" s="39"/>
      <c r="D1" s="39"/>
      <c r="E1" s="39"/>
      <c r="F1" s="39"/>
    </row>
    <row r="3" spans="1:6" x14ac:dyDescent="0.25">
      <c r="A3" s="41" t="s">
        <v>40</v>
      </c>
      <c r="B3" s="41"/>
      <c r="C3" s="41"/>
      <c r="D3" s="41"/>
      <c r="E3" s="41"/>
      <c r="F3" s="41"/>
    </row>
    <row r="4" spans="1:6" x14ac:dyDescent="0.25">
      <c r="A4" s="41" t="s">
        <v>41</v>
      </c>
      <c r="B4" s="41"/>
      <c r="C4" s="41"/>
      <c r="D4" s="41"/>
      <c r="E4" s="41"/>
      <c r="F4" s="41"/>
    </row>
    <row r="5" spans="1:6" x14ac:dyDescent="0.25">
      <c r="A5" s="41" t="s">
        <v>43</v>
      </c>
      <c r="B5" s="41"/>
      <c r="C5" s="41"/>
      <c r="D5" s="41"/>
      <c r="E5" s="41"/>
      <c r="F5" s="41"/>
    </row>
    <row r="6" spans="1:6" x14ac:dyDescent="0.25">
      <c r="A6" s="5"/>
      <c r="B6" s="5"/>
      <c r="C6" s="5"/>
      <c r="D6" s="5"/>
      <c r="E6" s="5"/>
      <c r="F6" s="5"/>
    </row>
    <row r="7" spans="1:6" x14ac:dyDescent="0.25">
      <c r="A7" s="28"/>
      <c r="B7" s="4"/>
      <c r="C7" s="6"/>
      <c r="F7" s="1" t="s">
        <v>39</v>
      </c>
    </row>
    <row r="8" spans="1:6" ht="15" customHeight="1" x14ac:dyDescent="0.25">
      <c r="A8" s="42" t="s">
        <v>0</v>
      </c>
      <c r="B8" s="42" t="s">
        <v>1</v>
      </c>
      <c r="C8" s="43" t="s">
        <v>44</v>
      </c>
      <c r="D8" s="45" t="s">
        <v>45</v>
      </c>
      <c r="E8" s="50" t="s">
        <v>46</v>
      </c>
      <c r="F8" s="47" t="s">
        <v>29</v>
      </c>
    </row>
    <row r="9" spans="1:6" ht="15" customHeight="1" x14ac:dyDescent="0.25">
      <c r="A9" s="42"/>
      <c r="B9" s="42"/>
      <c r="C9" s="44"/>
      <c r="D9" s="46"/>
      <c r="E9" s="51"/>
      <c r="F9" s="48"/>
    </row>
    <row r="10" spans="1:6" ht="21.6" customHeight="1" x14ac:dyDescent="0.25">
      <c r="A10" s="42"/>
      <c r="B10" s="42"/>
      <c r="C10" s="44"/>
      <c r="D10" s="46"/>
      <c r="E10" s="52"/>
      <c r="F10" s="49"/>
    </row>
    <row r="11" spans="1:6" x14ac:dyDescent="0.25">
      <c r="A11" s="27" t="s">
        <v>2</v>
      </c>
      <c r="B11" s="2" t="s">
        <v>18</v>
      </c>
      <c r="C11" s="8">
        <f>C13+C14+C15+C16+C17+C18+C19</f>
        <v>134080.40000000002</v>
      </c>
      <c r="D11" s="9">
        <f>D13+D14+D15+D16+D17+D18+D19+D23</f>
        <v>130868.40000000001</v>
      </c>
      <c r="E11" s="10">
        <f>SUM(E13+E14+E17+E19+E23)</f>
        <v>128202.1</v>
      </c>
      <c r="F11" s="11">
        <f>SUM(E11-D11)</f>
        <v>-2666.3000000000029</v>
      </c>
    </row>
    <row r="12" spans="1:6" x14ac:dyDescent="0.25">
      <c r="A12" s="27"/>
      <c r="B12" s="2" t="s">
        <v>5</v>
      </c>
      <c r="C12" s="38"/>
      <c r="D12" s="31"/>
      <c r="E12" s="10"/>
      <c r="F12" s="11"/>
    </row>
    <row r="13" spans="1:6" ht="110.25" x14ac:dyDescent="0.25">
      <c r="A13" s="27" t="s">
        <v>19</v>
      </c>
      <c r="B13" s="3" t="s">
        <v>31</v>
      </c>
      <c r="C13" s="8">
        <v>8478.9</v>
      </c>
      <c r="D13" s="12">
        <v>10462.200000000001</v>
      </c>
      <c r="E13" s="10">
        <v>10733</v>
      </c>
      <c r="F13" s="11">
        <f t="shared" ref="F13:F31" si="0">SUM(E13-D13)</f>
        <v>270.79999999999927</v>
      </c>
    </row>
    <row r="14" spans="1:6" x14ac:dyDescent="0.25">
      <c r="A14" s="27" t="s">
        <v>20</v>
      </c>
      <c r="B14" s="3" t="s">
        <v>32</v>
      </c>
      <c r="C14" s="8">
        <v>26166</v>
      </c>
      <c r="D14" s="9">
        <v>26166</v>
      </c>
      <c r="E14" s="10">
        <v>22064.2</v>
      </c>
      <c r="F14" s="11">
        <f t="shared" si="0"/>
        <v>-4101.7999999999993</v>
      </c>
    </row>
    <row r="15" spans="1:6" ht="63" x14ac:dyDescent="0.25">
      <c r="A15" s="27" t="s">
        <v>21</v>
      </c>
      <c r="B15" s="3" t="s">
        <v>33</v>
      </c>
      <c r="C15" s="13">
        <v>0</v>
      </c>
      <c r="D15" s="9">
        <v>0</v>
      </c>
      <c r="E15" s="10">
        <v>0</v>
      </c>
      <c r="F15" s="11">
        <f t="shared" si="0"/>
        <v>0</v>
      </c>
    </row>
    <row r="16" spans="1:6" ht="78.75" x14ac:dyDescent="0.25">
      <c r="A16" s="27" t="s">
        <v>22</v>
      </c>
      <c r="B16" s="3" t="s">
        <v>34</v>
      </c>
      <c r="C16" s="8">
        <v>0</v>
      </c>
      <c r="D16" s="9">
        <v>0</v>
      </c>
      <c r="E16" s="10">
        <v>0</v>
      </c>
      <c r="F16" s="11">
        <f t="shared" si="0"/>
        <v>0</v>
      </c>
    </row>
    <row r="17" spans="1:8" ht="94.5" x14ac:dyDescent="0.25">
      <c r="A17" s="27" t="s">
        <v>23</v>
      </c>
      <c r="B17" s="3" t="s">
        <v>35</v>
      </c>
      <c r="C17" s="13">
        <v>50941.8</v>
      </c>
      <c r="D17" s="9">
        <v>33872.9</v>
      </c>
      <c r="E17" s="10">
        <v>33872.9</v>
      </c>
      <c r="F17" s="11">
        <f t="shared" si="0"/>
        <v>0</v>
      </c>
    </row>
    <row r="18" spans="1:8" ht="78.75" x14ac:dyDescent="0.25">
      <c r="A18" s="27" t="s">
        <v>24</v>
      </c>
      <c r="B18" s="3" t="s">
        <v>36</v>
      </c>
      <c r="C18" s="8">
        <v>0</v>
      </c>
      <c r="D18" s="9">
        <v>0</v>
      </c>
      <c r="E18" s="10">
        <v>0</v>
      </c>
      <c r="F18" s="11">
        <f t="shared" si="0"/>
        <v>0</v>
      </c>
    </row>
    <row r="19" spans="1:8" ht="31.5" x14ac:dyDescent="0.25">
      <c r="A19" s="27" t="s">
        <v>25</v>
      </c>
      <c r="B19" s="3" t="s">
        <v>11</v>
      </c>
      <c r="C19" s="8">
        <f>C21</f>
        <v>48493.7</v>
      </c>
      <c r="D19" s="12">
        <f>D21+D22</f>
        <v>60367.3</v>
      </c>
      <c r="E19" s="12">
        <f>E21+E22</f>
        <v>61532</v>
      </c>
      <c r="F19" s="11">
        <f t="shared" si="0"/>
        <v>1164.6999999999971</v>
      </c>
    </row>
    <row r="20" spans="1:8" x14ac:dyDescent="0.25">
      <c r="A20" s="27"/>
      <c r="B20" s="3" t="s">
        <v>6</v>
      </c>
      <c r="C20" s="14"/>
      <c r="D20" s="15"/>
      <c r="E20" s="10"/>
      <c r="F20" s="11">
        <f t="shared" si="0"/>
        <v>0</v>
      </c>
    </row>
    <row r="21" spans="1:8" ht="31.5" x14ac:dyDescent="0.25">
      <c r="A21" s="27" t="s">
        <v>26</v>
      </c>
      <c r="B21" s="3" t="s">
        <v>37</v>
      </c>
      <c r="C21" s="10">
        <v>48493.7</v>
      </c>
      <c r="D21" s="12">
        <v>60367.3</v>
      </c>
      <c r="E21" s="12">
        <v>60367.3</v>
      </c>
      <c r="F21" s="11">
        <f t="shared" si="0"/>
        <v>0</v>
      </c>
    </row>
    <row r="22" spans="1:8" x14ac:dyDescent="0.25">
      <c r="A22" s="27" t="s">
        <v>27</v>
      </c>
      <c r="B22" s="3" t="s">
        <v>47</v>
      </c>
      <c r="C22" s="10">
        <v>0</v>
      </c>
      <c r="D22" s="10">
        <v>0</v>
      </c>
      <c r="E22" s="10">
        <v>1164.7</v>
      </c>
      <c r="F22" s="11">
        <f t="shared" si="0"/>
        <v>1164.7</v>
      </c>
    </row>
    <row r="23" spans="1:8" ht="31.5" x14ac:dyDescent="0.25">
      <c r="A23" s="27" t="s">
        <v>28</v>
      </c>
      <c r="B23" s="16" t="s">
        <v>48</v>
      </c>
      <c r="C23" s="10">
        <v>0</v>
      </c>
      <c r="D23" s="9">
        <v>0</v>
      </c>
      <c r="E23" s="9">
        <v>0</v>
      </c>
      <c r="F23" s="11">
        <f>SUM(E23-D23)</f>
        <v>0</v>
      </c>
    </row>
    <row r="24" spans="1:8" x14ac:dyDescent="0.25">
      <c r="A24" s="29" t="s">
        <v>3</v>
      </c>
      <c r="B24" s="17" t="s">
        <v>30</v>
      </c>
      <c r="C24" s="9">
        <f>SUM(C26+C30)</f>
        <v>134080.4</v>
      </c>
      <c r="D24" s="9">
        <f>SUM(D26+D30+D31)</f>
        <v>130868.40000000001</v>
      </c>
      <c r="E24" s="9">
        <f>SUM(E26+E30+E31)</f>
        <v>128202.09999999999</v>
      </c>
      <c r="F24" s="11">
        <f>SUM(E24-D24)</f>
        <v>-2666.3000000000175</v>
      </c>
    </row>
    <row r="25" spans="1:8" x14ac:dyDescent="0.25">
      <c r="A25" s="27"/>
      <c r="B25" s="3" t="s">
        <v>5</v>
      </c>
      <c r="C25" s="10"/>
      <c r="D25" s="9"/>
      <c r="E25" s="10"/>
      <c r="F25" s="11">
        <f t="shared" si="0"/>
        <v>0</v>
      </c>
    </row>
    <row r="26" spans="1:8" ht="47.25" x14ac:dyDescent="0.25">
      <c r="A26" s="27" t="s">
        <v>8</v>
      </c>
      <c r="B26" s="18" t="s">
        <v>12</v>
      </c>
      <c r="C26" s="9">
        <f>SUM(C28+C29)</f>
        <v>98928.3</v>
      </c>
      <c r="D26" s="9">
        <f>SUM(D28:D29)</f>
        <v>127479.6</v>
      </c>
      <c r="E26" s="10">
        <f>SUM(E28:E29)</f>
        <v>127438.39999999999</v>
      </c>
      <c r="F26" s="11">
        <f t="shared" si="0"/>
        <v>-41.200000000011642</v>
      </c>
    </row>
    <row r="27" spans="1:8" x14ac:dyDescent="0.25">
      <c r="A27" s="27"/>
      <c r="B27" s="3" t="s">
        <v>5</v>
      </c>
      <c r="C27" s="9"/>
      <c r="D27" s="9"/>
      <c r="E27" s="10"/>
      <c r="F27" s="11"/>
    </row>
    <row r="28" spans="1:8" x14ac:dyDescent="0.25">
      <c r="A28" s="27" t="s">
        <v>9</v>
      </c>
      <c r="B28" s="18" t="s">
        <v>16</v>
      </c>
      <c r="C28" s="9">
        <v>93783.5</v>
      </c>
      <c r="D28" s="9">
        <v>96152.5</v>
      </c>
      <c r="E28" s="10">
        <v>96152.5</v>
      </c>
      <c r="F28" s="11">
        <f t="shared" si="0"/>
        <v>0</v>
      </c>
    </row>
    <row r="29" spans="1:8" ht="31.5" x14ac:dyDescent="0.25">
      <c r="A29" s="27" t="s">
        <v>10</v>
      </c>
      <c r="B29" s="18" t="s">
        <v>13</v>
      </c>
      <c r="C29" s="13">
        <v>5144.8</v>
      </c>
      <c r="D29" s="10">
        <v>31327.1</v>
      </c>
      <c r="E29" s="10">
        <v>31285.9</v>
      </c>
      <c r="F29" s="11">
        <f>SUM(E29-D29)</f>
        <v>-41.19999999999709</v>
      </c>
    </row>
    <row r="30" spans="1:8" ht="31.5" x14ac:dyDescent="0.25">
      <c r="A30" s="27" t="s">
        <v>7</v>
      </c>
      <c r="B30" s="18" t="s">
        <v>17</v>
      </c>
      <c r="C30" s="13">
        <v>35152.1</v>
      </c>
      <c r="D30" s="9">
        <v>3388.8</v>
      </c>
      <c r="E30" s="10">
        <v>763.7</v>
      </c>
      <c r="F30" s="11">
        <f t="shared" si="0"/>
        <v>-2625.1000000000004</v>
      </c>
    </row>
    <row r="31" spans="1:8" ht="31.5" hidden="1" x14ac:dyDescent="0.25">
      <c r="A31" s="27" t="s">
        <v>14</v>
      </c>
      <c r="B31" s="18" t="s">
        <v>15</v>
      </c>
      <c r="C31" s="19">
        <v>0</v>
      </c>
      <c r="D31" s="12">
        <v>0</v>
      </c>
      <c r="E31" s="12">
        <v>0</v>
      </c>
      <c r="F31" s="11">
        <f t="shared" si="0"/>
        <v>0</v>
      </c>
      <c r="G31" s="20"/>
      <c r="H31" s="20"/>
    </row>
    <row r="32" spans="1:8" ht="31.5" x14ac:dyDescent="0.25">
      <c r="A32" s="27" t="s">
        <v>4</v>
      </c>
      <c r="B32" s="16" t="s">
        <v>49</v>
      </c>
      <c r="C32" s="36" t="s">
        <v>38</v>
      </c>
      <c r="D32" s="37" t="s">
        <v>38</v>
      </c>
      <c r="E32" s="12">
        <f>E11-E24</f>
        <v>0</v>
      </c>
      <c r="F32" s="11">
        <f>E32</f>
        <v>0</v>
      </c>
    </row>
    <row r="33" spans="1:5" x14ac:dyDescent="0.25">
      <c r="A33" s="28"/>
      <c r="B33" s="21"/>
      <c r="C33" s="22"/>
      <c r="D33" s="32"/>
      <c r="E33" s="23"/>
    </row>
    <row r="34" spans="1:5" x14ac:dyDescent="0.25">
      <c r="A34" s="28"/>
      <c r="B34" s="40"/>
      <c r="C34" s="22"/>
      <c r="D34" s="32"/>
    </row>
    <row r="35" spans="1:5" x14ac:dyDescent="0.25">
      <c r="A35" s="28"/>
      <c r="B35" s="40"/>
      <c r="C35" s="24"/>
      <c r="D35" s="33"/>
      <c r="E35" s="25"/>
    </row>
    <row r="36" spans="1:5" x14ac:dyDescent="0.25">
      <c r="A36" s="28"/>
      <c r="B36" s="4"/>
      <c r="C36" s="22"/>
      <c r="D36" s="32"/>
    </row>
    <row r="37" spans="1:5" x14ac:dyDescent="0.25">
      <c r="A37" s="28"/>
      <c r="B37" s="6"/>
      <c r="C37" s="26"/>
    </row>
    <row r="38" spans="1:5" x14ac:dyDescent="0.25">
      <c r="A38" s="28"/>
      <c r="B38" s="34"/>
      <c r="C38" s="26"/>
    </row>
    <row r="39" spans="1:5" x14ac:dyDescent="0.25">
      <c r="A39" s="28"/>
      <c r="B39" s="21"/>
      <c r="C39" s="26"/>
    </row>
    <row r="40" spans="1:5" x14ac:dyDescent="0.25">
      <c r="A40" s="28"/>
      <c r="B40" s="21"/>
      <c r="C40" s="26"/>
      <c r="D40" s="41"/>
      <c r="E40" s="41"/>
    </row>
    <row r="41" spans="1:5" x14ac:dyDescent="0.25">
      <c r="A41" s="28"/>
      <c r="B41" s="4"/>
      <c r="C41" s="22"/>
    </row>
    <row r="42" spans="1:5" x14ac:dyDescent="0.25">
      <c r="B42" s="6"/>
      <c r="C42" s="22"/>
    </row>
  </sheetData>
  <mergeCells count="12">
    <mergeCell ref="A1:F1"/>
    <mergeCell ref="B34:B35"/>
    <mergeCell ref="D40:E40"/>
    <mergeCell ref="A3:F3"/>
    <mergeCell ref="A4:F4"/>
    <mergeCell ref="A5:F5"/>
    <mergeCell ref="A8:A10"/>
    <mergeCell ref="B8:B10"/>
    <mergeCell ref="C8:C10"/>
    <mergeCell ref="D8:D10"/>
    <mergeCell ref="F8:F10"/>
    <mergeCell ref="E8:E10"/>
  </mergeCells>
  <pageMargins left="1.1811023622047245" right="0.59055118110236227" top="0.78740157480314965" bottom="0.78740157480314965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 за 2023 год</vt:lpstr>
      <vt:lpstr>'Исполнение за 2023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2024-04-15T04:03:59Z</dcterms:modified>
</cp:coreProperties>
</file>