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:\Бюджет на 2023-2025\ОТЧЕТЫ ОБ ИСПОЛНЕНИИ БЮДЖЕТА\Годовой отчет за 2023 год\Годовой отчет на сайт\Дополнительный материал по открытому бюджету\"/>
    </mc:Choice>
  </mc:AlternateContent>
  <xr:revisionPtr revIDLastSave="0" documentId="13_ncr:1_{2C526DBF-DC15-4F88-B3B2-AF45F489D5A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Доходы на 2023 год" sheetId="5" r:id="rId1"/>
  </sheets>
  <definedNames>
    <definedName name="_xlnm.Print_Titles" localSheetId="0">'Доходы на 2023 год'!$8:$8</definedName>
    <definedName name="_xlnm.Print_Area" localSheetId="0">'Доходы на 2023 год'!$A$1:$G$59</definedName>
  </definedNames>
  <calcPr calcId="191029"/>
</workbook>
</file>

<file path=xl/calcChain.xml><?xml version="1.0" encoding="utf-8"?>
<calcChain xmlns="http://schemas.openxmlformats.org/spreadsheetml/2006/main">
  <c r="G57" i="5" l="1"/>
  <c r="G56" i="5" s="1"/>
  <c r="G58" i="5"/>
  <c r="F10" i="5"/>
  <c r="G11" i="5"/>
  <c r="G10" i="5" s="1"/>
  <c r="F12" i="5"/>
  <c r="G13" i="5"/>
  <c r="G12" i="5" s="1"/>
  <c r="F14" i="5"/>
  <c r="G15" i="5"/>
  <c r="G16" i="5"/>
  <c r="G17" i="5"/>
  <c r="G18" i="5"/>
  <c r="F19" i="5"/>
  <c r="G20" i="5"/>
  <c r="G21" i="5"/>
  <c r="G22" i="5"/>
  <c r="G23" i="5"/>
  <c r="F24" i="5"/>
  <c r="G25" i="5"/>
  <c r="G26" i="5"/>
  <c r="F27" i="5"/>
  <c r="G28" i="5"/>
  <c r="G29" i="5"/>
  <c r="G30" i="5"/>
  <c r="F31" i="5"/>
  <c r="G32" i="5"/>
  <c r="G31" i="5" s="1"/>
  <c r="F33" i="5"/>
  <c r="G34" i="5"/>
  <c r="G35" i="5"/>
  <c r="F36" i="5"/>
  <c r="G37" i="5"/>
  <c r="G36" i="5" s="1"/>
  <c r="G38" i="5"/>
  <c r="F39" i="5"/>
  <c r="G40" i="5"/>
  <c r="G41" i="5"/>
  <c r="G42" i="5"/>
  <c r="G43" i="5"/>
  <c r="G44" i="5"/>
  <c r="G45" i="5"/>
  <c r="F47" i="5"/>
  <c r="G48" i="5"/>
  <c r="G49" i="5"/>
  <c r="G50" i="5"/>
  <c r="G51" i="5"/>
  <c r="F52" i="5"/>
  <c r="G53" i="5"/>
  <c r="G52" i="5" s="1"/>
  <c r="F54" i="5"/>
  <c r="G55" i="5"/>
  <c r="G54" i="5" s="1"/>
  <c r="F56" i="5"/>
  <c r="E57" i="5"/>
  <c r="D56" i="5"/>
  <c r="C56" i="5"/>
  <c r="F46" i="5" l="1"/>
  <c r="F9" i="5"/>
  <c r="G39" i="5"/>
  <c r="G14" i="5"/>
  <c r="G33" i="5"/>
  <c r="G47" i="5"/>
  <c r="G46" i="5" s="1"/>
  <c r="G24" i="5"/>
  <c r="G19" i="5"/>
  <c r="G27" i="5"/>
  <c r="F59" i="5" l="1"/>
  <c r="G9" i="5"/>
  <c r="G59" i="5" s="1"/>
  <c r="E13" i="5" l="1"/>
  <c r="E12" i="5" s="1"/>
  <c r="E11" i="5"/>
  <c r="E10" i="5" s="1"/>
  <c r="D39" i="5"/>
  <c r="E29" i="5" l="1"/>
  <c r="C39" i="5" l="1"/>
  <c r="E43" i="5"/>
  <c r="D27" i="5" l="1"/>
  <c r="C27" i="5"/>
  <c r="E58" i="5"/>
  <c r="E56" i="5" s="1"/>
  <c r="E55" i="5"/>
  <c r="E54" i="5" s="1"/>
  <c r="E53" i="5"/>
  <c r="E52" i="5" s="1"/>
  <c r="E51" i="5"/>
  <c r="E50" i="5"/>
  <c r="E49" i="5"/>
  <c r="E48" i="5"/>
  <c r="E45" i="5"/>
  <c r="E44" i="5"/>
  <c r="E42" i="5"/>
  <c r="E41" i="5"/>
  <c r="E40" i="5"/>
  <c r="E38" i="5"/>
  <c r="E37" i="5"/>
  <c r="E35" i="5"/>
  <c r="E34" i="5"/>
  <c r="E32" i="5"/>
  <c r="E31" i="5" s="1"/>
  <c r="E30" i="5"/>
  <c r="E28" i="5"/>
  <c r="E26" i="5"/>
  <c r="E23" i="5"/>
  <c r="E22" i="5"/>
  <c r="E21" i="5"/>
  <c r="E20" i="5"/>
  <c r="E18" i="5"/>
  <c r="E17" i="5"/>
  <c r="E16" i="5"/>
  <c r="E15" i="5"/>
  <c r="D54" i="5"/>
  <c r="D52" i="5"/>
  <c r="D47" i="5"/>
  <c r="D36" i="5"/>
  <c r="D33" i="5"/>
  <c r="D31" i="5"/>
  <c r="D24" i="5"/>
  <c r="D19" i="5"/>
  <c r="D14" i="5"/>
  <c r="D12" i="5"/>
  <c r="D10" i="5"/>
  <c r="C47" i="5"/>
  <c r="C36" i="5"/>
  <c r="C33" i="5"/>
  <c r="C19" i="5"/>
  <c r="C14" i="5"/>
  <c r="E25" i="5"/>
  <c r="E27" i="5" l="1"/>
  <c r="D9" i="5"/>
  <c r="E39" i="5"/>
  <c r="E14" i="5"/>
  <c r="D46" i="5"/>
  <c r="E47" i="5"/>
  <c r="E36" i="5"/>
  <c r="E33" i="5"/>
  <c r="E24" i="5"/>
  <c r="E19" i="5"/>
  <c r="E9" i="5" l="1"/>
  <c r="D59" i="5"/>
  <c r="C54" i="5" l="1"/>
  <c r="C52" i="5"/>
  <c r="C46" i="5" l="1"/>
  <c r="C24" i="5"/>
  <c r="C31" i="5" l="1"/>
  <c r="C12" i="5"/>
  <c r="C10" i="5"/>
  <c r="C9" i="5" l="1"/>
  <c r="C59" i="5" s="1"/>
  <c r="E46" i="5" l="1"/>
  <c r="E59" i="5" s="1"/>
</calcChain>
</file>

<file path=xl/sharedStrings.xml><?xml version="1.0" encoding="utf-8"?>
<sst xmlns="http://schemas.openxmlformats.org/spreadsheetml/2006/main" count="118" uniqueCount="117">
  <si>
    <t>НАЛОГОВЫЕ И НЕНАЛОГОВЫЕ ДОХОДЫ</t>
  </si>
  <si>
    <t>НАЛОГИ НА ПРИБЫЛЬ, ДОХОДЫ</t>
  </si>
  <si>
    <t>Акцизы по подакцизным товарам (продукции), производимым на территории Российской Федерации</t>
  </si>
  <si>
    <t>НАЛОГИ НА СОВОКУПНЫЙ ДОХОД</t>
  </si>
  <si>
    <t>Налог, взимаемый в связи с применением упрощенной системы налогообложения</t>
  </si>
  <si>
    <t>Единый налог на вмененный доход для отдельных видов деятельности</t>
  </si>
  <si>
    <t>Единый сельскохозяйственный налог</t>
  </si>
  <si>
    <t>Налог, взимаемый в связи с применением патентной системы налогообложения</t>
  </si>
  <si>
    <t>НАЛОГИ НА ИМУЩЕСТВО</t>
  </si>
  <si>
    <t>Налог на имущество физических лиц</t>
  </si>
  <si>
    <t>Налог на имущество организаций</t>
  </si>
  <si>
    <t>ГОСУДАРСТВЕННАЯ ПОШЛИНА</t>
  </si>
  <si>
    <t>ДОХОДЫ ОТ ИСПОЛЬЗОВАНИЯ ИМУЩЕСТВА, НАХОДЯЩЕГОСЯ В ГОСУДАРСТВЕННОЙ И МУНИЦИПАЛЬНОЙ СОБСТВЕННОСТИ</t>
  </si>
  <si>
    <t>ПЛАТЕЖИ ПРИ ПОЛЬЗОВАНИИ ПРИРОДНЫМИ РЕСУРСАМИ</t>
  </si>
  <si>
    <t>ДОХОДЫ ОТ ПРОДАЖИ МАТЕРИАЛЬНЫХ И НЕМАТЕРИАЛЬНЫХ АКТИВОВ</t>
  </si>
  <si>
    <t>ШТРАФЫ, САНКЦИИ, ВОЗМЕЩЕНИЕ УЩЕРБА</t>
  </si>
  <si>
    <t xml:space="preserve">БЕЗВОЗМЕЗДНЫЕ ПОСТУПЛЕНИЯ </t>
  </si>
  <si>
    <t>Иные межбюджетные трансферты</t>
  </si>
  <si>
    <t>ИТОГО ДОХОДОВ</t>
  </si>
  <si>
    <t>Налог на доходы физических лиц</t>
  </si>
  <si>
    <t>Транспортный налог</t>
  </si>
  <si>
    <t>Земельный налог</t>
  </si>
  <si>
    <t>Государственная пошлина по делам, рассматриваемым в судах общей юрисдикции, мировыми судьями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</si>
  <si>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</si>
  <si>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</si>
  <si>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ОКАЗАНИЯ ПЛАТНЫХ УСЛУГ (РАБОТ) И КОМПЕНСАЦИИ ЗАТРАТ ГОСУДАРСТВА</t>
  </si>
  <si>
    <t>Доходы от оказания платных услуг (работ)</t>
  </si>
  <si>
    <t xml:space="preserve">Доходы от компенсации затрат государства 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</si>
  <si>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</si>
  <si>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продажи земельных участков, находящихся в государственной и муниципальной собственности</t>
  </si>
  <si>
    <t>Дотации бюджетам бюджетной системы Российской Федерации</t>
  </si>
  <si>
    <t>Субсидии бюджетам бюджетной системы Российской Федерации (межбюджетные субсидии)</t>
  </si>
  <si>
    <t>Субвенции бюджетам бюджетной системы Российской Федерации</t>
  </si>
  <si>
    <t>1 00 00000 00</t>
  </si>
  <si>
    <t xml:space="preserve"> 1 01 00000 00 </t>
  </si>
  <si>
    <t>1 01 02000 01</t>
  </si>
  <si>
    <t xml:space="preserve">1 03 00000 00 </t>
  </si>
  <si>
    <t xml:space="preserve">1 03 02000 01 </t>
  </si>
  <si>
    <t xml:space="preserve">1 05 02000 02 </t>
  </si>
  <si>
    <t>1 05 03000 01</t>
  </si>
  <si>
    <t>1 05 04000 02</t>
  </si>
  <si>
    <t>1 06 00000 00</t>
  </si>
  <si>
    <t xml:space="preserve">1 06 02000 02 </t>
  </si>
  <si>
    <t xml:space="preserve">1 08 00000 00 </t>
  </si>
  <si>
    <t xml:space="preserve">1 08 03000 01 </t>
  </si>
  <si>
    <t xml:space="preserve">1 11 00000 00 </t>
  </si>
  <si>
    <t xml:space="preserve"> 1 12 01000 01 </t>
  </si>
  <si>
    <t>1 13 00000 00</t>
  </si>
  <si>
    <t>1 16 00000 00</t>
  </si>
  <si>
    <t>2 00 00000 00</t>
  </si>
  <si>
    <t>2 02 00000 00</t>
  </si>
  <si>
    <t>2 07 00000 00</t>
  </si>
  <si>
    <t xml:space="preserve">2 07 04000 04 </t>
  </si>
  <si>
    <t>2 18 00000 00</t>
  </si>
  <si>
    <t>2 19 00000 00</t>
  </si>
  <si>
    <t>1 12 00000 00</t>
  </si>
  <si>
    <t>Наименование показателя</t>
  </si>
  <si>
    <t>Безвозмездные поступления от других бюджетов бюджетной системы Российской Федерации</t>
  </si>
  <si>
    <t>Уточненный план</t>
  </si>
  <si>
    <t>изменение 1</t>
  </si>
  <si>
    <t>изменение 2</t>
  </si>
  <si>
    <t>5=4-3</t>
  </si>
  <si>
    <t>7=6-4</t>
  </si>
  <si>
    <t xml:space="preserve">Отклонение </t>
  </si>
  <si>
    <t xml:space="preserve">Сведения об изменениях, вносимых в решение о бюджете муниципального образования "Городской округ Ногликский", </t>
  </si>
  <si>
    <t>1 05 00000 00</t>
  </si>
  <si>
    <t xml:space="preserve"> 1 05 01000 00 </t>
  </si>
  <si>
    <t>1 06 01000 00</t>
  </si>
  <si>
    <t>Государственная пошлина за государственную регистрацию, а также за совершение прочих юридически значимых действий</t>
  </si>
  <si>
    <t xml:space="preserve">1 08 07000 01 </t>
  </si>
  <si>
    <t>1 11 05000 00</t>
  </si>
  <si>
    <t>1 11 09000 00</t>
  </si>
  <si>
    <t>Плата за негативное воздействие на окружающую среду</t>
  </si>
  <si>
    <t>1 13 01000 00</t>
  </si>
  <si>
    <t xml:space="preserve">1 13 02000 00 </t>
  </si>
  <si>
    <t>1 14 00000 00</t>
  </si>
  <si>
    <t>1 14 02000 00</t>
  </si>
  <si>
    <t>1 14 06000 00</t>
  </si>
  <si>
    <t xml:space="preserve">2 02 10000 00 </t>
  </si>
  <si>
    <t>2 02 20000 00</t>
  </si>
  <si>
    <t xml:space="preserve">2 02 30000 00 </t>
  </si>
  <si>
    <t>2 02 40000 00</t>
  </si>
  <si>
    <t>Прочие безвозмездные поступления</t>
  </si>
  <si>
    <t>тыс. рублей</t>
  </si>
  <si>
    <t xml:space="preserve">Код бюджетной классификации </t>
  </si>
  <si>
    <t>Административные штрафы, установленные Кодексом Российской Федерации об административных правонарушениях</t>
  </si>
  <si>
    <t xml:space="preserve">1 16 01000 01 </t>
  </si>
  <si>
    <t>Административные штрафы, установленные законами субъектов Российской Федерации об административных правонарушениях</t>
  </si>
  <si>
    <t>1 16 02000 02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</si>
  <si>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</si>
  <si>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1 16 07000 00</t>
  </si>
  <si>
    <t>Платежи в целях возмещения причиненного ущерба (убытков)</t>
  </si>
  <si>
    <t>1 16 10000 00</t>
  </si>
  <si>
    <t>Первоначальный план</t>
  </si>
  <si>
    <t>1 06 04000 02</t>
  </si>
  <si>
    <t xml:space="preserve">1 06 06000 00 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</si>
  <si>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</si>
  <si>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ВОЗВРАТ ОТСТАТКОВ СУБСИДИЙ, СУБВЕНЦИЙ И ИНЫХ МЕЖБЮДЖЕТНЫХ ТРАНСФЕРТОВ, ИМЕЮЩИХ ЦЕЛЕВОЕ НАЗНАЧЕНИЕ, ПРОШЛЫХ ЛЕТ</t>
  </si>
  <si>
    <t>1 16 11000 01</t>
  </si>
  <si>
    <t>Платежи, уплачиваемые в целях возмещения вреда</t>
  </si>
  <si>
    <t>Денежные средства, изымаемые в собственность Российской Федерации, субъекта Российской Федерации, муниципального образования в соответствии с решениями судов (за исключением обвинительных приговоров судов)</t>
  </si>
  <si>
    <t>1 16 09000 00</t>
  </si>
  <si>
    <t xml:space="preserve">Плата по соглашениям об установлении сервитута в отношении земельных участков, находящихся в федеральной или муниципальной собственности </t>
  </si>
  <si>
    <t>1 11 05300 00</t>
  </si>
  <si>
    <t>Прочие безвозмездные поступления в бюджеты городских округов</t>
  </si>
  <si>
    <t>НАЛОГИ НА ТОВАРЫ (РАБОТЫ, УСЛУГИ), РЕАЛИЗУЕМЫЕ НА ТЕРРИТОРИИ РОССИЙСКОЙ ФЕДЕРАЦИИ</t>
  </si>
  <si>
    <t>Доходы бюджетов городских округов от возврата организациями остатков субсидий прошлых лет</t>
  </si>
  <si>
    <t>2 18 04000 04</t>
  </si>
  <si>
    <t>2 19 60010 04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</si>
  <si>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округов</t>
  </si>
  <si>
    <t>К отчету об исполнении бюджета МО "Городской округ Ногликский" за 2023 год</t>
  </si>
  <si>
    <t>по доходам  бюджета на 2023 год</t>
  </si>
  <si>
    <t>Решение Собрания от 08.12.2022 № 237</t>
  </si>
  <si>
    <t>Возврат остатков субсидий на софинансирование капитальных вложений в объекты муниципальной собственности из бюджетов городских округов</t>
  </si>
  <si>
    <t>2 19 27112 04</t>
  </si>
  <si>
    <t xml:space="preserve">Решение Собрания от 07.12.2023 № 294 </t>
  </si>
  <si>
    <t xml:space="preserve">Решение Собрания от 22.06.2023 № 271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</si>
</sst>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18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name val="Calibri"/>
      <family val="2"/>
      <scheme val="minor"/>
    </font>
    <font>
      <b/>
      <sz val="10"/>
      <color rgb="FF000000"/>
      <name val="Arial Cyr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rgb="FF000000"/>
      <name val="Arial Cyr"/>
      <family val="2"/>
    </font>
    <font>
      <sz val="10"/>
      <color rgb="FFFFFFFF"/>
      <name val="Arial Cyr"/>
      <family val="2"/>
    </font>
    <font>
      <sz val="12"/>
      <color rgb="FF000000"/>
      <name val="Times New Roman"/>
      <family val="2"/>
    </font>
    <font>
      <sz val="11"/>
      <name val="Calibri"/>
      <family val="2"/>
    </font>
    <font>
      <sz val="12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2"/>
      <name val="Times New Roman"/>
      <family val="1"/>
    </font>
    <font>
      <sz val="12"/>
      <name val="Times New Roman CYR"/>
      <family val="1"/>
      <charset val="204"/>
    </font>
    <font>
      <sz val="12"/>
      <name val="Times New Roman Cyr"/>
      <charset val="204"/>
    </font>
    <font>
      <b/>
      <sz val="12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FF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0C0C0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/>
    <xf numFmtId="0" fontId="1" fillId="0" borderId="0"/>
    <xf numFmtId="0" fontId="2" fillId="0" borderId="0"/>
    <xf numFmtId="0" fontId="2" fillId="0" borderId="0"/>
    <xf numFmtId="49" fontId="3" fillId="0" borderId="2">
      <alignment vertical="top" wrapText="1"/>
    </xf>
    <xf numFmtId="4" fontId="3" fillId="0" borderId="2">
      <alignment horizontal="right" vertical="top" shrinkToFit="1"/>
    </xf>
    <xf numFmtId="0" fontId="4" fillId="0" borderId="3"/>
    <xf numFmtId="0" fontId="4" fillId="0" borderId="0"/>
    <xf numFmtId="0" fontId="3" fillId="0" borderId="0"/>
    <xf numFmtId="0" fontId="4" fillId="0" borderId="0">
      <alignment horizontal="center" vertical="center" wrapText="1"/>
    </xf>
    <xf numFmtId="0" fontId="5" fillId="0" borderId="0">
      <alignment horizontal="center" vertical="center" wrapText="1"/>
    </xf>
    <xf numFmtId="0" fontId="5" fillId="0" borderId="0">
      <alignment horizontal="right" vertical="center" wrapText="1"/>
    </xf>
    <xf numFmtId="0" fontId="5" fillId="0" borderId="0"/>
    <xf numFmtId="0" fontId="5" fillId="0" borderId="0"/>
    <xf numFmtId="0" fontId="2" fillId="0" borderId="0"/>
    <xf numFmtId="0" fontId="6" fillId="2" borderId="0"/>
    <xf numFmtId="0" fontId="7" fillId="0" borderId="0">
      <alignment horizontal="left" shrinkToFit="1"/>
    </xf>
    <xf numFmtId="0" fontId="5" fillId="0" borderId="0">
      <alignment horizontal="left" vertical="center" wrapText="1"/>
    </xf>
    <xf numFmtId="0" fontId="5" fillId="0" borderId="0">
      <alignment horizontal="center" vertical="center" shrinkToFit="1"/>
    </xf>
    <xf numFmtId="0" fontId="8" fillId="0" borderId="0">
      <alignment horizontal="center" vertical="center" shrinkToFit="1"/>
    </xf>
    <xf numFmtId="0" fontId="5" fillId="0" borderId="0"/>
    <xf numFmtId="0" fontId="6" fillId="0" borderId="0">
      <alignment horizontal="center" vertical="center" wrapText="1"/>
    </xf>
    <xf numFmtId="0" fontId="6" fillId="0" borderId="0"/>
    <xf numFmtId="0" fontId="6" fillId="2" borderId="4"/>
    <xf numFmtId="0" fontId="7" fillId="0" borderId="5">
      <alignment horizontal="left" shrinkToFit="1"/>
    </xf>
    <xf numFmtId="0" fontId="6" fillId="0" borderId="2">
      <alignment horizontal="center" vertical="center" wrapText="1"/>
    </xf>
    <xf numFmtId="0" fontId="6" fillId="0" borderId="3"/>
    <xf numFmtId="0" fontId="7" fillId="0" borderId="5"/>
    <xf numFmtId="0" fontId="6" fillId="0" borderId="5"/>
    <xf numFmtId="0" fontId="6" fillId="2" borderId="6"/>
    <xf numFmtId="0" fontId="6" fillId="2" borderId="7"/>
    <xf numFmtId="0" fontId="5" fillId="0" borderId="0">
      <alignment horizontal="left" wrapText="1"/>
    </xf>
    <xf numFmtId="0" fontId="6" fillId="0" borderId="0">
      <alignment horizontal="left" wrapText="1"/>
    </xf>
    <xf numFmtId="49" fontId="7" fillId="0" borderId="5">
      <alignment horizontal="center" vertical="center" shrinkToFit="1"/>
    </xf>
    <xf numFmtId="49" fontId="6" fillId="0" borderId="2">
      <alignment vertical="top" wrapText="1"/>
    </xf>
    <xf numFmtId="4" fontId="6" fillId="0" borderId="2">
      <alignment horizontal="right" vertical="top" shrinkToFit="1"/>
    </xf>
    <xf numFmtId="49" fontId="6" fillId="2" borderId="0"/>
    <xf numFmtId="49" fontId="6" fillId="2" borderId="6"/>
    <xf numFmtId="0" fontId="5" fillId="0" borderId="3"/>
    <xf numFmtId="49" fontId="6" fillId="2" borderId="7"/>
    <xf numFmtId="49" fontId="6" fillId="2" borderId="4"/>
    <xf numFmtId="0" fontId="9" fillId="0" borderId="0"/>
  </cellStyleXfs>
  <cellXfs count="43">
    <xf numFmtId="0" fontId="0" fillId="0" borderId="0" xfId="0"/>
    <xf numFmtId="0" fontId="10" fillId="0" borderId="1" xfId="0" applyFont="1" applyBorder="1" applyAlignment="1">
      <alignment horizontal="center" vertical="top" wrapText="1"/>
    </xf>
    <xf numFmtId="164" fontId="10" fillId="0" borderId="1" xfId="0" applyNumberFormat="1" applyFont="1" applyBorder="1" applyAlignment="1">
      <alignment horizontal="center" vertical="top" wrapText="1"/>
    </xf>
    <xf numFmtId="0" fontId="11" fillId="0" borderId="0" xfId="0" applyFont="1" applyAlignment="1">
      <alignment vertical="top"/>
    </xf>
    <xf numFmtId="0" fontId="11" fillId="0" borderId="0" xfId="0" applyFont="1" applyAlignment="1">
      <alignment horizontal="left" vertical="top"/>
    </xf>
    <xf numFmtId="0" fontId="10" fillId="0" borderId="1" xfId="1" applyFont="1" applyBorder="1" applyAlignment="1">
      <alignment horizontal="center" vertical="top"/>
    </xf>
    <xf numFmtId="1" fontId="10" fillId="0" borderId="1" xfId="0" applyNumberFormat="1" applyFont="1" applyBorder="1" applyAlignment="1">
      <alignment horizontal="center" vertical="top"/>
    </xf>
    <xf numFmtId="165" fontId="10" fillId="0" borderId="1" xfId="0" applyNumberFormat="1" applyFont="1" applyBorder="1" applyAlignment="1">
      <alignment horizontal="right" vertical="top"/>
    </xf>
    <xf numFmtId="0" fontId="11" fillId="0" borderId="0" xfId="0" applyFont="1" applyAlignment="1">
      <alignment horizontal="right" vertical="top"/>
    </xf>
    <xf numFmtId="164" fontId="11" fillId="0" borderId="0" xfId="0" applyNumberFormat="1" applyFont="1" applyAlignment="1">
      <alignment horizontal="right" vertical="top"/>
    </xf>
    <xf numFmtId="165" fontId="11" fillId="0" borderId="0" xfId="0" applyNumberFormat="1" applyFont="1" applyAlignment="1">
      <alignment horizontal="right" vertical="top"/>
    </xf>
    <xf numFmtId="0" fontId="10" fillId="0" borderId="1" xfId="1" applyFont="1" applyBorder="1" applyAlignment="1">
      <alignment horizontal="justify" vertical="top" wrapText="1"/>
    </xf>
    <xf numFmtId="165" fontId="10" fillId="0" borderId="1" xfId="1" applyNumberFormat="1" applyFont="1" applyBorder="1" applyAlignment="1">
      <alignment horizontal="right" vertical="top"/>
    </xf>
    <xf numFmtId="0" fontId="10" fillId="0" borderId="1" xfId="0" applyFont="1" applyBorder="1" applyAlignment="1">
      <alignment horizontal="justify" vertical="top" wrapText="1"/>
    </xf>
    <xf numFmtId="0" fontId="10" fillId="0" borderId="1" xfId="0" applyFont="1" applyBorder="1" applyAlignment="1">
      <alignment horizontal="center" vertical="top"/>
    </xf>
    <xf numFmtId="0" fontId="12" fillId="0" borderId="1" xfId="1" applyFont="1" applyBorder="1" applyAlignment="1">
      <alignment horizontal="justify" vertical="top"/>
    </xf>
    <xf numFmtId="0" fontId="12" fillId="0" borderId="1" xfId="1" applyFont="1" applyBorder="1" applyAlignment="1">
      <alignment horizontal="center" vertical="top"/>
    </xf>
    <xf numFmtId="165" fontId="12" fillId="0" borderId="1" xfId="1" applyNumberFormat="1" applyFont="1" applyBorder="1" applyAlignment="1">
      <alignment horizontal="right" vertical="top"/>
    </xf>
    <xf numFmtId="165" fontId="10" fillId="0" borderId="1" xfId="0" applyNumberFormat="1" applyFont="1" applyBorder="1" applyAlignment="1" applyProtection="1">
      <alignment horizontal="right" vertical="top"/>
      <protection locked="0"/>
    </xf>
    <xf numFmtId="0" fontId="12" fillId="0" borderId="1" xfId="1" applyFont="1" applyBorder="1" applyAlignment="1">
      <alignment horizontal="justify" vertical="top" wrapText="1"/>
    </xf>
    <xf numFmtId="0" fontId="10" fillId="0" borderId="1" xfId="27" applyFont="1" applyBorder="1" applyAlignment="1" applyProtection="1">
      <alignment horizontal="justify" vertical="top" wrapText="1"/>
      <protection locked="0"/>
    </xf>
    <xf numFmtId="0" fontId="10" fillId="0" borderId="1" xfId="1" applyFont="1" applyBorder="1" applyAlignment="1">
      <alignment horizontal="center" vertical="top" wrapText="1"/>
    </xf>
    <xf numFmtId="0" fontId="13" fillId="0" borderId="1" xfId="1" applyFont="1" applyBorder="1" applyAlignment="1">
      <alignment horizontal="justify" vertical="top" wrapText="1"/>
    </xf>
    <xf numFmtId="0" fontId="13" fillId="0" borderId="1" xfId="1" applyFont="1" applyBorder="1" applyAlignment="1">
      <alignment horizontal="center" vertical="top"/>
    </xf>
    <xf numFmtId="165" fontId="13" fillId="0" borderId="1" xfId="1" applyNumberFormat="1" applyFont="1" applyBorder="1" applyAlignment="1">
      <alignment horizontal="right" vertical="top"/>
    </xf>
    <xf numFmtId="49" fontId="10" fillId="0" borderId="1" xfId="1" applyNumberFormat="1" applyFont="1" applyBorder="1" applyAlignment="1">
      <alignment horizontal="center" vertical="top"/>
    </xf>
    <xf numFmtId="165" fontId="14" fillId="0" borderId="1" xfId="1" applyNumberFormat="1" applyFont="1" applyBorder="1" applyAlignment="1">
      <alignment horizontal="right" vertical="top"/>
    </xf>
    <xf numFmtId="0" fontId="16" fillId="0" borderId="1" xfId="0" applyFont="1" applyBorder="1" applyAlignment="1">
      <alignment horizontal="justify" vertical="top" wrapText="1"/>
    </xf>
    <xf numFmtId="0" fontId="10" fillId="0" borderId="1" xfId="0" applyFont="1" applyBorder="1" applyAlignment="1" applyProtection="1">
      <alignment horizontal="justify" vertical="top" wrapText="1"/>
      <protection locked="0"/>
    </xf>
    <xf numFmtId="0" fontId="10" fillId="0" borderId="1" xfId="0" applyFont="1" applyBorder="1" applyAlignment="1" applyProtection="1">
      <alignment horizontal="center" vertical="top"/>
      <protection locked="0"/>
    </xf>
    <xf numFmtId="0" fontId="17" fillId="0" borderId="0" xfId="0" applyFont="1" applyAlignment="1">
      <alignment vertical="top"/>
    </xf>
    <xf numFmtId="0" fontId="10" fillId="0" borderId="1" xfId="28" applyFont="1" applyBorder="1" applyAlignment="1">
      <alignment horizontal="justify" vertical="top" wrapText="1"/>
    </xf>
    <xf numFmtId="0" fontId="16" fillId="0" borderId="1" xfId="0" applyFont="1" applyBorder="1" applyAlignment="1">
      <alignment horizontal="left" vertical="top" wrapText="1"/>
    </xf>
    <xf numFmtId="0" fontId="13" fillId="0" borderId="1" xfId="1" applyFont="1" applyBorder="1" applyAlignment="1">
      <alignment horizontal="center" vertical="top" wrapText="1"/>
    </xf>
    <xf numFmtId="0" fontId="15" fillId="0" borderId="0" xfId="0" applyFont="1" applyAlignment="1">
      <alignment vertical="top"/>
    </xf>
    <xf numFmtId="0" fontId="10" fillId="0" borderId="1" xfId="1" applyFont="1" applyBorder="1" applyAlignment="1">
      <alignment horizontal="justify" vertical="top"/>
    </xf>
    <xf numFmtId="0" fontId="11" fillId="0" borderId="0" xfId="0" applyFont="1" applyAlignment="1">
      <alignment horizontal="justify" vertical="top"/>
    </xf>
    <xf numFmtId="0" fontId="10" fillId="0" borderId="1" xfId="0" applyFont="1" applyBorder="1" applyAlignment="1">
      <alignment horizontal="left" vertical="top" wrapText="1"/>
    </xf>
    <xf numFmtId="0" fontId="10" fillId="0" borderId="0" xfId="0" applyFont="1" applyAlignment="1">
      <alignment horizontal="right" vertical="top"/>
    </xf>
    <xf numFmtId="0" fontId="10" fillId="0" borderId="0" xfId="0" applyFont="1" applyAlignment="1">
      <alignment horizontal="center" vertical="top" wrapText="1"/>
    </xf>
    <xf numFmtId="0" fontId="10" fillId="0" borderId="8" xfId="0" applyFont="1" applyBorder="1" applyAlignment="1">
      <alignment horizontal="right" vertical="top" wrapText="1"/>
    </xf>
    <xf numFmtId="0" fontId="10" fillId="0" borderId="1" xfId="0" applyFont="1" applyBorder="1" applyAlignment="1">
      <alignment horizontal="center" vertical="top"/>
    </xf>
    <xf numFmtId="0" fontId="10" fillId="0" borderId="1" xfId="0" applyFont="1" applyBorder="1" applyAlignment="1">
      <alignment horizontal="center" vertical="top" wrapText="1"/>
    </xf>
  </cellXfs>
  <cellStyles count="42">
    <cellStyle name="br" xfId="2" xr:uid="{00000000-0005-0000-0000-000000000000}"/>
    <cellStyle name="col" xfId="3" xr:uid="{00000000-0005-0000-0000-000001000000}"/>
    <cellStyle name="st31" xfId="4" xr:uid="{00000000-0005-0000-0000-000002000000}"/>
    <cellStyle name="st32" xfId="5" xr:uid="{00000000-0005-0000-0000-000003000000}"/>
    <cellStyle name="st33" xfId="6" xr:uid="{00000000-0005-0000-0000-000004000000}"/>
    <cellStyle name="st34" xfId="7" xr:uid="{00000000-0005-0000-0000-000005000000}"/>
    <cellStyle name="st35" xfId="8" xr:uid="{00000000-0005-0000-0000-000006000000}"/>
    <cellStyle name="st36" xfId="9" xr:uid="{00000000-0005-0000-0000-000007000000}"/>
    <cellStyle name="st37" xfId="10" xr:uid="{00000000-0005-0000-0000-000008000000}"/>
    <cellStyle name="st38" xfId="11" xr:uid="{00000000-0005-0000-0000-000009000000}"/>
    <cellStyle name="style0" xfId="12" xr:uid="{00000000-0005-0000-0000-00000A000000}"/>
    <cellStyle name="td" xfId="13" xr:uid="{00000000-0005-0000-0000-00000B000000}"/>
    <cellStyle name="tr" xfId="14" xr:uid="{00000000-0005-0000-0000-00000C000000}"/>
    <cellStyle name="xl21" xfId="15" xr:uid="{00000000-0005-0000-0000-00000D000000}"/>
    <cellStyle name="xl22" xfId="16" xr:uid="{00000000-0005-0000-0000-00000E000000}"/>
    <cellStyle name="xl23" xfId="17" xr:uid="{00000000-0005-0000-0000-00000F000000}"/>
    <cellStyle name="xl24" xfId="18" xr:uid="{00000000-0005-0000-0000-000010000000}"/>
    <cellStyle name="xl25" xfId="19" xr:uid="{00000000-0005-0000-0000-000011000000}"/>
    <cellStyle name="xl26" xfId="20" xr:uid="{00000000-0005-0000-0000-000012000000}"/>
    <cellStyle name="xl27" xfId="21" xr:uid="{00000000-0005-0000-0000-000013000000}"/>
    <cellStyle name="xl28" xfId="22" xr:uid="{00000000-0005-0000-0000-000014000000}"/>
    <cellStyle name="xl29" xfId="23" xr:uid="{00000000-0005-0000-0000-000015000000}"/>
    <cellStyle name="xl30" xfId="24" xr:uid="{00000000-0005-0000-0000-000016000000}"/>
    <cellStyle name="xl31" xfId="25" xr:uid="{00000000-0005-0000-0000-000017000000}"/>
    <cellStyle name="xl32" xfId="26" xr:uid="{00000000-0005-0000-0000-000018000000}"/>
    <cellStyle name="xl33" xfId="27" xr:uid="{00000000-0005-0000-0000-000019000000}"/>
    <cellStyle name="xl34" xfId="28" xr:uid="{00000000-0005-0000-0000-00001A000000}"/>
    <cellStyle name="xl35" xfId="29" xr:uid="{00000000-0005-0000-0000-00001B000000}"/>
    <cellStyle name="xl36" xfId="30" xr:uid="{00000000-0005-0000-0000-00001C000000}"/>
    <cellStyle name="xl37" xfId="31" xr:uid="{00000000-0005-0000-0000-00001D000000}"/>
    <cellStyle name="xl38" xfId="32" xr:uid="{00000000-0005-0000-0000-00001E000000}"/>
    <cellStyle name="xl39" xfId="33" xr:uid="{00000000-0005-0000-0000-00001F000000}"/>
    <cellStyle name="xl40" xfId="34" xr:uid="{00000000-0005-0000-0000-000020000000}"/>
    <cellStyle name="xl41" xfId="35" xr:uid="{00000000-0005-0000-0000-000021000000}"/>
    <cellStyle name="xl42" xfId="36" xr:uid="{00000000-0005-0000-0000-000022000000}"/>
    <cellStyle name="xl43" xfId="37" xr:uid="{00000000-0005-0000-0000-000023000000}"/>
    <cellStyle name="xl44" xfId="38" xr:uid="{00000000-0005-0000-0000-000024000000}"/>
    <cellStyle name="xl45" xfId="39" xr:uid="{00000000-0005-0000-0000-000025000000}"/>
    <cellStyle name="xl46" xfId="40" xr:uid="{00000000-0005-0000-0000-000026000000}"/>
    <cellStyle name="Обычный" xfId="0" builtinId="0"/>
    <cellStyle name="Обычный 2" xfId="1" xr:uid="{00000000-0005-0000-0000-000028000000}"/>
    <cellStyle name="Обычный 3" xfId="41" xr:uid="{00000000-0005-0000-0000-00002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0"/>
  <sheetViews>
    <sheetView tabSelected="1" view="pageBreakPreview" zoomScale="80" zoomScaleNormal="100" zoomScaleSheetLayoutView="80" workbookViewId="0">
      <selection activeCell="A3" sqref="A3:G3"/>
    </sheetView>
  </sheetViews>
  <sheetFormatPr defaultRowHeight="15.75" x14ac:dyDescent="0.25"/>
  <cols>
    <col min="1" max="1" width="62.140625" style="36" customWidth="1"/>
    <col min="2" max="2" width="15.85546875" style="4" customWidth="1"/>
    <col min="3" max="3" width="18.28515625" style="8" customWidth="1"/>
    <col min="4" max="4" width="17.85546875" style="8" customWidth="1"/>
    <col min="5" max="5" width="14.28515625" style="8" customWidth="1"/>
    <col min="6" max="6" width="18.7109375" style="8" customWidth="1"/>
    <col min="7" max="7" width="15.28515625" style="9" customWidth="1"/>
    <col min="8" max="16384" width="9.140625" style="3"/>
  </cols>
  <sheetData>
    <row r="1" spans="1:7" ht="21.75" customHeight="1" x14ac:dyDescent="0.25">
      <c r="A1" s="38" t="s">
        <v>110</v>
      </c>
      <c r="B1" s="38"/>
      <c r="C1" s="38"/>
      <c r="D1" s="38"/>
      <c r="E1" s="38"/>
      <c r="F1" s="38"/>
      <c r="G1" s="38"/>
    </row>
    <row r="2" spans="1:7" s="4" customFormat="1" ht="20.25" customHeight="1" x14ac:dyDescent="0.25">
      <c r="A2" s="39" t="s">
        <v>64</v>
      </c>
      <c r="B2" s="39"/>
      <c r="C2" s="39"/>
      <c r="D2" s="39"/>
      <c r="E2" s="39"/>
      <c r="F2" s="39"/>
      <c r="G2" s="39"/>
    </row>
    <row r="3" spans="1:7" s="4" customFormat="1" ht="24" customHeight="1" x14ac:dyDescent="0.25">
      <c r="A3" s="39" t="s">
        <v>111</v>
      </c>
      <c r="B3" s="39"/>
      <c r="C3" s="39"/>
      <c r="D3" s="39"/>
      <c r="E3" s="39"/>
      <c r="F3" s="39"/>
      <c r="G3" s="39"/>
    </row>
    <row r="4" spans="1:7" s="4" customFormat="1" x14ac:dyDescent="0.25">
      <c r="A4" s="40" t="s">
        <v>83</v>
      </c>
      <c r="B4" s="40"/>
      <c r="C4" s="40"/>
      <c r="D4" s="40"/>
      <c r="E4" s="40"/>
      <c r="F4" s="40"/>
      <c r="G4" s="40"/>
    </row>
    <row r="5" spans="1:7" s="4" customFormat="1" ht="24.75" customHeight="1" x14ac:dyDescent="0.25">
      <c r="A5" s="41" t="s">
        <v>56</v>
      </c>
      <c r="B5" s="42" t="s">
        <v>84</v>
      </c>
      <c r="C5" s="42" t="s">
        <v>93</v>
      </c>
      <c r="D5" s="42" t="s">
        <v>58</v>
      </c>
      <c r="E5" s="42"/>
      <c r="F5" s="42"/>
      <c r="G5" s="42"/>
    </row>
    <row r="6" spans="1:7" s="4" customFormat="1" ht="21" customHeight="1" x14ac:dyDescent="0.25">
      <c r="A6" s="41"/>
      <c r="B6" s="42"/>
      <c r="C6" s="42"/>
      <c r="D6" s="42" t="s">
        <v>59</v>
      </c>
      <c r="E6" s="42"/>
      <c r="F6" s="42" t="s">
        <v>60</v>
      </c>
      <c r="G6" s="42"/>
    </row>
    <row r="7" spans="1:7" ht="51" customHeight="1" x14ac:dyDescent="0.25">
      <c r="A7" s="41"/>
      <c r="B7" s="42"/>
      <c r="C7" s="1" t="s">
        <v>112</v>
      </c>
      <c r="D7" s="1" t="s">
        <v>116</v>
      </c>
      <c r="E7" s="2" t="s">
        <v>63</v>
      </c>
      <c r="F7" s="1" t="s">
        <v>115</v>
      </c>
      <c r="G7" s="2" t="s">
        <v>63</v>
      </c>
    </row>
    <row r="8" spans="1:7" ht="19.5" customHeight="1" x14ac:dyDescent="0.25">
      <c r="A8" s="5">
        <v>1</v>
      </c>
      <c r="B8" s="5">
        <v>2</v>
      </c>
      <c r="C8" s="5">
        <v>3</v>
      </c>
      <c r="D8" s="5">
        <v>4</v>
      </c>
      <c r="E8" s="6" t="s">
        <v>61</v>
      </c>
      <c r="F8" s="5">
        <v>6</v>
      </c>
      <c r="G8" s="6" t="s">
        <v>62</v>
      </c>
    </row>
    <row r="9" spans="1:7" x14ac:dyDescent="0.25">
      <c r="A9" s="11" t="s">
        <v>0</v>
      </c>
      <c r="B9" s="5" t="s">
        <v>33</v>
      </c>
      <c r="C9" s="12">
        <f t="shared" ref="C9:F9" si="0">C10+C12+C14+C19+C24+C27+C31+C33+C36+C39</f>
        <v>949794.29999999993</v>
      </c>
      <c r="D9" s="12">
        <f t="shared" si="0"/>
        <v>1038138.2999999999</v>
      </c>
      <c r="E9" s="12">
        <f>E10+E12+E14+E19+E24+E27+E31+E33+E36+E39</f>
        <v>88344</v>
      </c>
      <c r="F9" s="12">
        <f t="shared" si="0"/>
        <v>1131566.4999999998</v>
      </c>
      <c r="G9" s="12">
        <f>G10+G12+G14+G19+G24+G27+G31+G33+G36+G39</f>
        <v>93428.2</v>
      </c>
    </row>
    <row r="10" spans="1:7" x14ac:dyDescent="0.25">
      <c r="A10" s="11" t="s">
        <v>1</v>
      </c>
      <c r="B10" s="5" t="s">
        <v>34</v>
      </c>
      <c r="C10" s="12">
        <f>C11</f>
        <v>668743</v>
      </c>
      <c r="D10" s="12">
        <f t="shared" ref="D10:F10" si="1">D11</f>
        <v>765077</v>
      </c>
      <c r="E10" s="12">
        <f>E11</f>
        <v>96334</v>
      </c>
      <c r="F10" s="12">
        <f t="shared" si="1"/>
        <v>812401</v>
      </c>
      <c r="G10" s="12">
        <f>G11</f>
        <v>47324</v>
      </c>
    </row>
    <row r="11" spans="1:7" x14ac:dyDescent="0.25">
      <c r="A11" s="11" t="s">
        <v>19</v>
      </c>
      <c r="B11" s="5" t="s">
        <v>35</v>
      </c>
      <c r="C11" s="12">
        <v>668743</v>
      </c>
      <c r="D11" s="12">
        <v>765077</v>
      </c>
      <c r="E11" s="12">
        <f>D11-C11</f>
        <v>96334</v>
      </c>
      <c r="F11" s="12">
        <v>812401</v>
      </c>
      <c r="G11" s="12">
        <f>F11-D11</f>
        <v>47324</v>
      </c>
    </row>
    <row r="12" spans="1:7" ht="47.25" x14ac:dyDescent="0.25">
      <c r="A12" s="13" t="s">
        <v>105</v>
      </c>
      <c r="B12" s="14" t="s">
        <v>36</v>
      </c>
      <c r="C12" s="12">
        <f>C13</f>
        <v>8478.9</v>
      </c>
      <c r="D12" s="12">
        <f t="shared" ref="D12:G12" si="2">D13</f>
        <v>10345.4</v>
      </c>
      <c r="E12" s="12">
        <f>E13</f>
        <v>1866.5</v>
      </c>
      <c r="F12" s="12">
        <f t="shared" si="2"/>
        <v>10462.200000000001</v>
      </c>
      <c r="G12" s="12">
        <f t="shared" si="2"/>
        <v>116.80000000000109</v>
      </c>
    </row>
    <row r="13" spans="1:7" ht="31.5" customHeight="1" x14ac:dyDescent="0.25">
      <c r="A13" s="13" t="s">
        <v>2</v>
      </c>
      <c r="B13" s="14" t="s">
        <v>37</v>
      </c>
      <c r="C13" s="12">
        <v>8478.9</v>
      </c>
      <c r="D13" s="12">
        <v>10345.4</v>
      </c>
      <c r="E13" s="12">
        <f>D13-C13</f>
        <v>1866.5</v>
      </c>
      <c r="F13" s="12">
        <v>10462.200000000001</v>
      </c>
      <c r="G13" s="12">
        <f>F13-D13</f>
        <v>116.80000000000109</v>
      </c>
    </row>
    <row r="14" spans="1:7" x14ac:dyDescent="0.25">
      <c r="A14" s="15" t="s">
        <v>3</v>
      </c>
      <c r="B14" s="16" t="s">
        <v>65</v>
      </c>
      <c r="C14" s="17">
        <f>C15+C16+C17+C18</f>
        <v>91076</v>
      </c>
      <c r="D14" s="17">
        <f t="shared" ref="D14:G14" si="3">D15+D16+D17+D18</f>
        <v>91076</v>
      </c>
      <c r="E14" s="17">
        <f t="shared" si="3"/>
        <v>0</v>
      </c>
      <c r="F14" s="17">
        <f t="shared" si="3"/>
        <v>90037.8</v>
      </c>
      <c r="G14" s="17">
        <f t="shared" si="3"/>
        <v>-1038.2</v>
      </c>
    </row>
    <row r="15" spans="1:7" ht="31.5" x14ac:dyDescent="0.25">
      <c r="A15" s="13" t="s">
        <v>4</v>
      </c>
      <c r="B15" s="14" t="s">
        <v>66</v>
      </c>
      <c r="C15" s="18">
        <v>84870</v>
      </c>
      <c r="D15" s="18">
        <v>84870</v>
      </c>
      <c r="E15" s="12">
        <f t="shared" ref="E15:E18" si="4">D15-C15</f>
        <v>0</v>
      </c>
      <c r="F15" s="18">
        <v>86129</v>
      </c>
      <c r="G15" s="12">
        <f t="shared" ref="G15:G18" si="5">F15-D15</f>
        <v>1259</v>
      </c>
    </row>
    <row r="16" spans="1:7" ht="31.5" x14ac:dyDescent="0.25">
      <c r="A16" s="11" t="s">
        <v>5</v>
      </c>
      <c r="B16" s="5" t="s">
        <v>38</v>
      </c>
      <c r="C16" s="12">
        <v>0</v>
      </c>
      <c r="D16" s="12">
        <v>0</v>
      </c>
      <c r="E16" s="12">
        <f t="shared" si="4"/>
        <v>0</v>
      </c>
      <c r="F16" s="12">
        <v>-125.2</v>
      </c>
      <c r="G16" s="12">
        <f t="shared" si="5"/>
        <v>-125.2</v>
      </c>
    </row>
    <row r="17" spans="1:7" x14ac:dyDescent="0.25">
      <c r="A17" s="11" t="s">
        <v>6</v>
      </c>
      <c r="B17" s="5" t="s">
        <v>39</v>
      </c>
      <c r="C17" s="12">
        <v>112</v>
      </c>
      <c r="D17" s="12">
        <v>112</v>
      </c>
      <c r="E17" s="12">
        <f t="shared" si="4"/>
        <v>0</v>
      </c>
      <c r="F17" s="12">
        <v>244</v>
      </c>
      <c r="G17" s="12">
        <f t="shared" si="5"/>
        <v>132</v>
      </c>
    </row>
    <row r="18" spans="1:7" ht="31.5" x14ac:dyDescent="0.25">
      <c r="A18" s="11" t="s">
        <v>7</v>
      </c>
      <c r="B18" s="5" t="s">
        <v>40</v>
      </c>
      <c r="C18" s="12">
        <v>6094</v>
      </c>
      <c r="D18" s="12">
        <v>6094</v>
      </c>
      <c r="E18" s="12">
        <f t="shared" si="4"/>
        <v>0</v>
      </c>
      <c r="F18" s="12">
        <v>3790</v>
      </c>
      <c r="G18" s="12">
        <f t="shared" si="5"/>
        <v>-2304</v>
      </c>
    </row>
    <row r="19" spans="1:7" x14ac:dyDescent="0.25">
      <c r="A19" s="19" t="s">
        <v>8</v>
      </c>
      <c r="B19" s="16" t="s">
        <v>41</v>
      </c>
      <c r="C19" s="17">
        <f>C20+C21+C22+C23</f>
        <v>96944</v>
      </c>
      <c r="D19" s="17">
        <f t="shared" ref="D19:G19" si="6">D20+D21+D22+D23</f>
        <v>96944</v>
      </c>
      <c r="E19" s="17">
        <f t="shared" si="6"/>
        <v>0</v>
      </c>
      <c r="F19" s="17">
        <f t="shared" si="6"/>
        <v>139544</v>
      </c>
      <c r="G19" s="17">
        <f t="shared" si="6"/>
        <v>42600</v>
      </c>
    </row>
    <row r="20" spans="1:7" x14ac:dyDescent="0.25">
      <c r="A20" s="20" t="s">
        <v>9</v>
      </c>
      <c r="B20" s="21" t="s">
        <v>67</v>
      </c>
      <c r="C20" s="12">
        <v>2400</v>
      </c>
      <c r="D20" s="12">
        <v>2400</v>
      </c>
      <c r="E20" s="12">
        <f t="shared" ref="E20:E23" si="7">D20-C20</f>
        <v>0</v>
      </c>
      <c r="F20" s="12">
        <v>2400</v>
      </c>
      <c r="G20" s="12">
        <f t="shared" ref="G20:G23" si="8">F20-D20</f>
        <v>0</v>
      </c>
    </row>
    <row r="21" spans="1:7" x14ac:dyDescent="0.25">
      <c r="A21" s="20" t="s">
        <v>10</v>
      </c>
      <c r="B21" s="21" t="s">
        <v>42</v>
      </c>
      <c r="C21" s="12">
        <v>60430</v>
      </c>
      <c r="D21" s="12">
        <v>60430</v>
      </c>
      <c r="E21" s="12">
        <f t="shared" si="7"/>
        <v>0</v>
      </c>
      <c r="F21" s="12">
        <v>97740</v>
      </c>
      <c r="G21" s="12">
        <f t="shared" si="8"/>
        <v>37310</v>
      </c>
    </row>
    <row r="22" spans="1:7" x14ac:dyDescent="0.25">
      <c r="A22" s="11" t="s">
        <v>20</v>
      </c>
      <c r="B22" s="14" t="s">
        <v>94</v>
      </c>
      <c r="C22" s="12">
        <v>26166</v>
      </c>
      <c r="D22" s="12">
        <v>26166</v>
      </c>
      <c r="E22" s="12">
        <f t="shared" si="7"/>
        <v>0</v>
      </c>
      <c r="F22" s="12">
        <v>26166</v>
      </c>
      <c r="G22" s="12">
        <f t="shared" si="8"/>
        <v>0</v>
      </c>
    </row>
    <row r="23" spans="1:7" x14ac:dyDescent="0.25">
      <c r="A23" s="20" t="s">
        <v>21</v>
      </c>
      <c r="B23" s="21" t="s">
        <v>95</v>
      </c>
      <c r="C23" s="12">
        <v>7948</v>
      </c>
      <c r="D23" s="12">
        <v>7948</v>
      </c>
      <c r="E23" s="12">
        <f t="shared" si="7"/>
        <v>0</v>
      </c>
      <c r="F23" s="12">
        <v>13238</v>
      </c>
      <c r="G23" s="12">
        <f t="shared" si="8"/>
        <v>5290</v>
      </c>
    </row>
    <row r="24" spans="1:7" x14ac:dyDescent="0.25">
      <c r="A24" s="22" t="s">
        <v>11</v>
      </c>
      <c r="B24" s="23" t="s">
        <v>43</v>
      </c>
      <c r="C24" s="24">
        <f>C25+C26</f>
        <v>2021.6</v>
      </c>
      <c r="D24" s="24">
        <f t="shared" ref="D24:G24" si="9">D25+D26</f>
        <v>2021.6</v>
      </c>
      <c r="E24" s="24">
        <f t="shared" si="9"/>
        <v>0</v>
      </c>
      <c r="F24" s="24">
        <f t="shared" si="9"/>
        <v>2020</v>
      </c>
      <c r="G24" s="24">
        <f t="shared" si="9"/>
        <v>-1.6</v>
      </c>
    </row>
    <row r="25" spans="1:7" ht="32.25" customHeight="1" x14ac:dyDescent="0.25">
      <c r="A25" s="20" t="s">
        <v>22</v>
      </c>
      <c r="B25" s="23" t="s">
        <v>44</v>
      </c>
      <c r="C25" s="24">
        <v>2020</v>
      </c>
      <c r="D25" s="24">
        <v>2020</v>
      </c>
      <c r="E25" s="24">
        <f>D25-C25</f>
        <v>0</v>
      </c>
      <c r="F25" s="24">
        <v>2020</v>
      </c>
      <c r="G25" s="12">
        <f t="shared" ref="G25:G26" si="10">F25-D25</f>
        <v>0</v>
      </c>
    </row>
    <row r="26" spans="1:7" ht="34.5" customHeight="1" x14ac:dyDescent="0.25">
      <c r="A26" s="20" t="s">
        <v>68</v>
      </c>
      <c r="B26" s="23" t="s">
        <v>69</v>
      </c>
      <c r="C26" s="24">
        <v>1.6</v>
      </c>
      <c r="D26" s="24">
        <v>1.6</v>
      </c>
      <c r="E26" s="12">
        <f>D26-C26</f>
        <v>0</v>
      </c>
      <c r="F26" s="24">
        <v>0</v>
      </c>
      <c r="G26" s="12">
        <f t="shared" si="10"/>
        <v>-1.6</v>
      </c>
    </row>
    <row r="27" spans="1:7" ht="47.25" x14ac:dyDescent="0.25">
      <c r="A27" s="22" t="s">
        <v>12</v>
      </c>
      <c r="B27" s="23" t="s">
        <v>45</v>
      </c>
      <c r="C27" s="24">
        <f>SUM(C28:C30)</f>
        <v>68328.100000000006</v>
      </c>
      <c r="D27" s="24">
        <f t="shared" ref="D27:G27" si="11">SUM(D28:D30)</f>
        <v>56818.7</v>
      </c>
      <c r="E27" s="24">
        <f t="shared" si="11"/>
        <v>-11509.400000000001</v>
      </c>
      <c r="F27" s="24">
        <f t="shared" si="11"/>
        <v>57085.7</v>
      </c>
      <c r="G27" s="24">
        <f t="shared" si="11"/>
        <v>267</v>
      </c>
    </row>
    <row r="28" spans="1:7" ht="93.75" customHeight="1" x14ac:dyDescent="0.25">
      <c r="A28" s="11" t="s">
        <v>23</v>
      </c>
      <c r="B28" s="25" t="s">
        <v>70</v>
      </c>
      <c r="C28" s="26">
        <v>65100.6</v>
      </c>
      <c r="D28" s="26">
        <v>53591.199999999997</v>
      </c>
      <c r="E28" s="12">
        <f t="shared" ref="E28:E29" si="12">D28-C28</f>
        <v>-11509.400000000001</v>
      </c>
      <c r="F28" s="26">
        <v>53591.199999999997</v>
      </c>
      <c r="G28" s="12">
        <f t="shared" ref="G28:G30" si="13">F28-D28</f>
        <v>0</v>
      </c>
    </row>
    <row r="29" spans="1:7" ht="47.25" x14ac:dyDescent="0.25">
      <c r="A29" s="27" t="s">
        <v>102</v>
      </c>
      <c r="B29" s="25" t="s">
        <v>103</v>
      </c>
      <c r="C29" s="26">
        <v>13.8</v>
      </c>
      <c r="D29" s="26">
        <v>13.8</v>
      </c>
      <c r="E29" s="12">
        <f t="shared" si="12"/>
        <v>0</v>
      </c>
      <c r="F29" s="26">
        <v>280.8</v>
      </c>
      <c r="G29" s="12">
        <f t="shared" si="13"/>
        <v>267</v>
      </c>
    </row>
    <row r="30" spans="1:7" ht="95.25" customHeight="1" x14ac:dyDescent="0.25">
      <c r="A30" s="11" t="s">
        <v>24</v>
      </c>
      <c r="B30" s="25" t="s">
        <v>71</v>
      </c>
      <c r="C30" s="18">
        <v>3213.7</v>
      </c>
      <c r="D30" s="18">
        <v>3213.7</v>
      </c>
      <c r="E30" s="12">
        <f>D30-C30</f>
        <v>0</v>
      </c>
      <c r="F30" s="18">
        <v>3213.7</v>
      </c>
      <c r="G30" s="12">
        <f t="shared" si="13"/>
        <v>0</v>
      </c>
    </row>
    <row r="31" spans="1:7" ht="31.5" x14ac:dyDescent="0.25">
      <c r="A31" s="19" t="s">
        <v>13</v>
      </c>
      <c r="B31" s="25" t="s">
        <v>55</v>
      </c>
      <c r="C31" s="24">
        <f>C32</f>
        <v>5027.1000000000004</v>
      </c>
      <c r="D31" s="24">
        <f t="shared" ref="D31:G31" si="14">D32</f>
        <v>5027.1000000000004</v>
      </c>
      <c r="E31" s="24">
        <f t="shared" si="14"/>
        <v>0</v>
      </c>
      <c r="F31" s="24">
        <f t="shared" si="14"/>
        <v>3566.7</v>
      </c>
      <c r="G31" s="24">
        <f t="shared" si="14"/>
        <v>-1460.4000000000005</v>
      </c>
    </row>
    <row r="32" spans="1:7" ht="16.5" customHeight="1" x14ac:dyDescent="0.25">
      <c r="A32" s="19" t="s">
        <v>72</v>
      </c>
      <c r="B32" s="25" t="s">
        <v>46</v>
      </c>
      <c r="C32" s="24">
        <v>5027.1000000000004</v>
      </c>
      <c r="D32" s="24">
        <v>5027.1000000000004</v>
      </c>
      <c r="E32" s="12">
        <f>D32-C32</f>
        <v>0</v>
      </c>
      <c r="F32" s="24">
        <v>3566.7</v>
      </c>
      <c r="G32" s="12">
        <f>F32-D32</f>
        <v>-1460.4000000000005</v>
      </c>
    </row>
    <row r="33" spans="1:8" ht="36.75" customHeight="1" x14ac:dyDescent="0.25">
      <c r="A33" s="28" t="s">
        <v>25</v>
      </c>
      <c r="B33" s="29" t="s">
        <v>47</v>
      </c>
      <c r="C33" s="24">
        <f>C34+C35</f>
        <v>318.7</v>
      </c>
      <c r="D33" s="24">
        <f t="shared" ref="D33:G33" si="15">D34+D35</f>
        <v>318.7</v>
      </c>
      <c r="E33" s="24">
        <f t="shared" si="15"/>
        <v>0</v>
      </c>
      <c r="F33" s="24">
        <f t="shared" si="15"/>
        <v>8736.4</v>
      </c>
      <c r="G33" s="24">
        <f t="shared" si="15"/>
        <v>8417.7000000000007</v>
      </c>
    </row>
    <row r="34" spans="1:8" x14ac:dyDescent="0.25">
      <c r="A34" s="28" t="s">
        <v>26</v>
      </c>
      <c r="B34" s="29" t="s">
        <v>73</v>
      </c>
      <c r="C34" s="24">
        <v>2.2999999999999998</v>
      </c>
      <c r="D34" s="24">
        <v>2.2999999999999998</v>
      </c>
      <c r="E34" s="12">
        <f t="shared" ref="E34:E35" si="16">D34-C34</f>
        <v>0</v>
      </c>
      <c r="F34" s="24">
        <v>3</v>
      </c>
      <c r="G34" s="12">
        <f t="shared" ref="G34:G35" si="17">F34-D34</f>
        <v>0.70000000000000018</v>
      </c>
    </row>
    <row r="35" spans="1:8" x14ac:dyDescent="0.25">
      <c r="A35" s="28" t="s">
        <v>27</v>
      </c>
      <c r="B35" s="29" t="s">
        <v>74</v>
      </c>
      <c r="C35" s="24">
        <v>316.39999999999998</v>
      </c>
      <c r="D35" s="24">
        <v>316.39999999999998</v>
      </c>
      <c r="E35" s="12">
        <f t="shared" si="16"/>
        <v>0</v>
      </c>
      <c r="F35" s="24">
        <v>8733.4</v>
      </c>
      <c r="G35" s="12">
        <f t="shared" si="17"/>
        <v>8417</v>
      </c>
    </row>
    <row r="36" spans="1:8" ht="31.5" x14ac:dyDescent="0.25">
      <c r="A36" s="22" t="s">
        <v>14</v>
      </c>
      <c r="B36" s="23" t="s">
        <v>75</v>
      </c>
      <c r="C36" s="24">
        <f>C37+C38</f>
        <v>6843</v>
      </c>
      <c r="D36" s="24">
        <f t="shared" ref="D36:G36" si="18">D37+D38</f>
        <v>8187</v>
      </c>
      <c r="E36" s="24">
        <f t="shared" si="18"/>
        <v>1344</v>
      </c>
      <c r="F36" s="24">
        <f t="shared" si="18"/>
        <v>4433.2</v>
      </c>
      <c r="G36" s="24">
        <f t="shared" si="18"/>
        <v>-3753.8</v>
      </c>
    </row>
    <row r="37" spans="1:8" ht="94.5" x14ac:dyDescent="0.25">
      <c r="A37" s="22" t="s">
        <v>28</v>
      </c>
      <c r="B37" s="23" t="s">
        <v>76</v>
      </c>
      <c r="C37" s="24">
        <v>67.400000000000006</v>
      </c>
      <c r="D37" s="24">
        <v>941.4</v>
      </c>
      <c r="E37" s="12">
        <f t="shared" ref="E37:E38" si="19">D37-C37</f>
        <v>874</v>
      </c>
      <c r="F37" s="24">
        <v>941.4</v>
      </c>
      <c r="G37" s="12">
        <f t="shared" ref="G37:G38" si="20">F37-D37</f>
        <v>0</v>
      </c>
    </row>
    <row r="38" spans="1:8" ht="33.75" customHeight="1" x14ac:dyDescent="0.25">
      <c r="A38" s="11" t="s">
        <v>29</v>
      </c>
      <c r="B38" s="23" t="s">
        <v>77</v>
      </c>
      <c r="C38" s="24">
        <v>6775.6</v>
      </c>
      <c r="D38" s="24">
        <v>7245.6</v>
      </c>
      <c r="E38" s="12">
        <f t="shared" si="19"/>
        <v>470</v>
      </c>
      <c r="F38" s="24">
        <v>3491.8</v>
      </c>
      <c r="G38" s="12">
        <f t="shared" si="20"/>
        <v>-3753.8</v>
      </c>
    </row>
    <row r="39" spans="1:8" x14ac:dyDescent="0.25">
      <c r="A39" s="22" t="s">
        <v>15</v>
      </c>
      <c r="B39" s="23" t="s">
        <v>48</v>
      </c>
      <c r="C39" s="24">
        <f t="shared" ref="C39:G39" si="21">SUM(C40:C45)</f>
        <v>2013.9</v>
      </c>
      <c r="D39" s="24">
        <f t="shared" si="21"/>
        <v>2322.8000000000002</v>
      </c>
      <c r="E39" s="24">
        <f t="shared" si="21"/>
        <v>308.89999999999998</v>
      </c>
      <c r="F39" s="24">
        <f t="shared" si="21"/>
        <v>3279.5</v>
      </c>
      <c r="G39" s="24">
        <f t="shared" si="21"/>
        <v>956.6999999999997</v>
      </c>
    </row>
    <row r="40" spans="1:8" ht="47.25" x14ac:dyDescent="0.25">
      <c r="A40" s="31" t="s">
        <v>85</v>
      </c>
      <c r="B40" s="23" t="s">
        <v>86</v>
      </c>
      <c r="C40" s="24">
        <v>1246.7</v>
      </c>
      <c r="D40" s="24">
        <v>1249.7</v>
      </c>
      <c r="E40" s="12">
        <f t="shared" ref="E40:E45" si="22">D40-C40</f>
        <v>3</v>
      </c>
      <c r="F40" s="24">
        <v>375.3</v>
      </c>
      <c r="G40" s="12">
        <f t="shared" ref="G40:G45" si="23">F40-D40</f>
        <v>-874.40000000000009</v>
      </c>
      <c r="H40" s="30"/>
    </row>
    <row r="41" spans="1:8" ht="50.25" customHeight="1" x14ac:dyDescent="0.25">
      <c r="A41" s="31" t="s">
        <v>87</v>
      </c>
      <c r="B41" s="23" t="s">
        <v>88</v>
      </c>
      <c r="C41" s="24">
        <v>8.6999999999999993</v>
      </c>
      <c r="D41" s="24">
        <v>8.6999999999999993</v>
      </c>
      <c r="E41" s="12">
        <f t="shared" si="22"/>
        <v>0</v>
      </c>
      <c r="F41" s="24">
        <v>8.6999999999999993</v>
      </c>
      <c r="G41" s="12">
        <f t="shared" si="23"/>
        <v>0</v>
      </c>
    </row>
    <row r="42" spans="1:8" ht="131.25" customHeight="1" x14ac:dyDescent="0.25">
      <c r="A42" s="31" t="s">
        <v>89</v>
      </c>
      <c r="B42" s="23" t="s">
        <v>90</v>
      </c>
      <c r="C42" s="24">
        <v>758.5</v>
      </c>
      <c r="D42" s="24">
        <v>758.5</v>
      </c>
      <c r="E42" s="12">
        <f t="shared" si="22"/>
        <v>0</v>
      </c>
      <c r="F42" s="24">
        <v>2146.1999999999998</v>
      </c>
      <c r="G42" s="12">
        <f t="shared" si="23"/>
        <v>1387.6999999999998</v>
      </c>
    </row>
    <row r="43" spans="1:8" ht="63" hidden="1" x14ac:dyDescent="0.25">
      <c r="A43" s="32" t="s">
        <v>100</v>
      </c>
      <c r="B43" s="23" t="s">
        <v>101</v>
      </c>
      <c r="C43" s="24">
        <v>0</v>
      </c>
      <c r="D43" s="24">
        <v>0</v>
      </c>
      <c r="E43" s="12">
        <f t="shared" si="22"/>
        <v>0</v>
      </c>
      <c r="F43" s="24">
        <v>0</v>
      </c>
      <c r="G43" s="12">
        <f t="shared" si="23"/>
        <v>0</v>
      </c>
    </row>
    <row r="44" spans="1:8" ht="36" customHeight="1" x14ac:dyDescent="0.25">
      <c r="A44" s="31" t="s">
        <v>91</v>
      </c>
      <c r="B44" s="23" t="s">
        <v>92</v>
      </c>
      <c r="C44" s="24">
        <v>0</v>
      </c>
      <c r="D44" s="24">
        <v>0</v>
      </c>
      <c r="E44" s="12">
        <f t="shared" si="22"/>
        <v>0</v>
      </c>
      <c r="F44" s="24">
        <v>24.9</v>
      </c>
      <c r="G44" s="12">
        <f t="shared" si="23"/>
        <v>24.9</v>
      </c>
    </row>
    <row r="45" spans="1:8" ht="18.75" customHeight="1" x14ac:dyDescent="0.25">
      <c r="A45" s="31" t="s">
        <v>99</v>
      </c>
      <c r="B45" s="23" t="s">
        <v>98</v>
      </c>
      <c r="C45" s="24">
        <v>0</v>
      </c>
      <c r="D45" s="24">
        <v>305.89999999999998</v>
      </c>
      <c r="E45" s="12">
        <f t="shared" si="22"/>
        <v>305.89999999999998</v>
      </c>
      <c r="F45" s="24">
        <v>724.4</v>
      </c>
      <c r="G45" s="12">
        <f t="shared" si="23"/>
        <v>418.5</v>
      </c>
    </row>
    <row r="46" spans="1:8" x14ac:dyDescent="0.25">
      <c r="A46" s="19" t="s">
        <v>16</v>
      </c>
      <c r="B46" s="33" t="s">
        <v>49</v>
      </c>
      <c r="C46" s="24">
        <f>C47+C52+C54+C56</f>
        <v>982491.3</v>
      </c>
      <c r="D46" s="24">
        <f t="shared" ref="D46:G46" si="24">D47+D52+D54+D56</f>
        <v>1926542.6</v>
      </c>
      <c r="E46" s="24">
        <f t="shared" si="24"/>
        <v>944051.29999999993</v>
      </c>
      <c r="F46" s="24">
        <f t="shared" si="24"/>
        <v>1820749.7999999998</v>
      </c>
      <c r="G46" s="24">
        <f t="shared" si="24"/>
        <v>-105792.79999999997</v>
      </c>
    </row>
    <row r="47" spans="1:8" ht="31.5" customHeight="1" x14ac:dyDescent="0.25">
      <c r="A47" s="19" t="s">
        <v>57</v>
      </c>
      <c r="B47" s="33" t="s">
        <v>50</v>
      </c>
      <c r="C47" s="24">
        <f>C48+C49+C50+C51</f>
        <v>982491.3</v>
      </c>
      <c r="D47" s="24">
        <f t="shared" ref="D47:G47" si="25">D48+D49+D50+D51</f>
        <v>1925046</v>
      </c>
      <c r="E47" s="24">
        <f t="shared" si="25"/>
        <v>942554.7</v>
      </c>
      <c r="F47" s="24">
        <f t="shared" si="25"/>
        <v>1826358.2999999998</v>
      </c>
      <c r="G47" s="24">
        <f t="shared" si="25"/>
        <v>-98687.699999999983</v>
      </c>
    </row>
    <row r="48" spans="1:8" ht="31.5" x14ac:dyDescent="0.25">
      <c r="A48" s="13" t="s">
        <v>30</v>
      </c>
      <c r="B48" s="14" t="s">
        <v>78</v>
      </c>
      <c r="C48" s="24">
        <v>0</v>
      </c>
      <c r="D48" s="24">
        <v>74216</v>
      </c>
      <c r="E48" s="12">
        <f t="shared" ref="E48:E51" si="26">D48-C48</f>
        <v>74216</v>
      </c>
      <c r="F48" s="24">
        <v>120774.9</v>
      </c>
      <c r="G48" s="12">
        <f t="shared" ref="G48:G51" si="27">F48-D48</f>
        <v>46558.899999999994</v>
      </c>
    </row>
    <row r="49" spans="1:7" ht="31.5" x14ac:dyDescent="0.25">
      <c r="A49" s="19" t="s">
        <v>31</v>
      </c>
      <c r="B49" s="21" t="s">
        <v>79</v>
      </c>
      <c r="C49" s="24">
        <v>354499.4</v>
      </c>
      <c r="D49" s="24">
        <v>1138690.8</v>
      </c>
      <c r="E49" s="12">
        <f t="shared" si="26"/>
        <v>784191.4</v>
      </c>
      <c r="F49" s="24">
        <v>989737.5</v>
      </c>
      <c r="G49" s="12">
        <f t="shared" si="27"/>
        <v>-148953.30000000005</v>
      </c>
    </row>
    <row r="50" spans="1:7" ht="31.5" x14ac:dyDescent="0.25">
      <c r="A50" s="19" t="s">
        <v>32</v>
      </c>
      <c r="B50" s="21" t="s">
        <v>80</v>
      </c>
      <c r="C50" s="12">
        <v>121397.5</v>
      </c>
      <c r="D50" s="12">
        <v>134717</v>
      </c>
      <c r="E50" s="12">
        <f t="shared" si="26"/>
        <v>13319.5</v>
      </c>
      <c r="F50" s="12">
        <v>139441</v>
      </c>
      <c r="G50" s="12">
        <f t="shared" si="27"/>
        <v>4724</v>
      </c>
    </row>
    <row r="51" spans="1:7" x14ac:dyDescent="0.25">
      <c r="A51" s="11" t="s">
        <v>17</v>
      </c>
      <c r="B51" s="21" t="s">
        <v>81</v>
      </c>
      <c r="C51" s="12">
        <v>506594.4</v>
      </c>
      <c r="D51" s="12">
        <v>577422.19999999995</v>
      </c>
      <c r="E51" s="12">
        <f t="shared" si="26"/>
        <v>70827.79999999993</v>
      </c>
      <c r="F51" s="12">
        <v>576404.9</v>
      </c>
      <c r="G51" s="12">
        <f t="shared" si="27"/>
        <v>-1017.2999999999302</v>
      </c>
    </row>
    <row r="52" spans="1:7" s="34" customFormat="1" ht="18.75" customHeight="1" x14ac:dyDescent="0.25">
      <c r="A52" s="11" t="s">
        <v>82</v>
      </c>
      <c r="B52" s="21" t="s">
        <v>51</v>
      </c>
      <c r="C52" s="7">
        <f>C53</f>
        <v>0</v>
      </c>
      <c r="D52" s="7">
        <f t="shared" ref="D52:G52" si="28">D53</f>
        <v>200</v>
      </c>
      <c r="E52" s="7">
        <f t="shared" si="28"/>
        <v>200</v>
      </c>
      <c r="F52" s="7">
        <f t="shared" si="28"/>
        <v>200</v>
      </c>
      <c r="G52" s="7">
        <f t="shared" si="28"/>
        <v>0</v>
      </c>
    </row>
    <row r="53" spans="1:7" s="34" customFormat="1" ht="31.5" x14ac:dyDescent="0.25">
      <c r="A53" s="11" t="s">
        <v>104</v>
      </c>
      <c r="B53" s="21" t="s">
        <v>52</v>
      </c>
      <c r="C53" s="7">
        <v>0</v>
      </c>
      <c r="D53" s="7">
        <v>200</v>
      </c>
      <c r="E53" s="12">
        <f>D53-C53</f>
        <v>200</v>
      </c>
      <c r="F53" s="7">
        <v>200</v>
      </c>
      <c r="G53" s="12">
        <f>F53-D53</f>
        <v>0</v>
      </c>
    </row>
    <row r="54" spans="1:7" ht="80.25" customHeight="1" x14ac:dyDescent="0.25">
      <c r="A54" s="11" t="s">
        <v>96</v>
      </c>
      <c r="B54" s="21" t="s">
        <v>53</v>
      </c>
      <c r="C54" s="7">
        <f>C55</f>
        <v>0</v>
      </c>
      <c r="D54" s="7">
        <f t="shared" ref="D54:G54" si="29">D55</f>
        <v>8216</v>
      </c>
      <c r="E54" s="7">
        <f t="shared" si="29"/>
        <v>8216</v>
      </c>
      <c r="F54" s="7">
        <f t="shared" si="29"/>
        <v>71726.8</v>
      </c>
      <c r="G54" s="7">
        <f t="shared" si="29"/>
        <v>63510.8</v>
      </c>
    </row>
    <row r="55" spans="1:7" ht="31.5" x14ac:dyDescent="0.25">
      <c r="A55" s="37" t="s">
        <v>106</v>
      </c>
      <c r="B55" s="21" t="s">
        <v>107</v>
      </c>
      <c r="C55" s="7">
        <v>0</v>
      </c>
      <c r="D55" s="7">
        <v>8216</v>
      </c>
      <c r="E55" s="12">
        <f>D55-C55</f>
        <v>8216</v>
      </c>
      <c r="F55" s="7">
        <v>71726.8</v>
      </c>
      <c r="G55" s="12">
        <f>F55-D55</f>
        <v>63510.8</v>
      </c>
    </row>
    <row r="56" spans="1:7" ht="51.75" customHeight="1" x14ac:dyDescent="0.25">
      <c r="A56" s="11" t="s">
        <v>97</v>
      </c>
      <c r="B56" s="21" t="s">
        <v>54</v>
      </c>
      <c r="C56" s="7">
        <f>C58+C57</f>
        <v>0</v>
      </c>
      <c r="D56" s="7">
        <f t="shared" ref="D56:G56" si="30">D58+D57</f>
        <v>-6919.4</v>
      </c>
      <c r="E56" s="7">
        <f>E58+E57</f>
        <v>-6919.4</v>
      </c>
      <c r="F56" s="7">
        <f t="shared" si="30"/>
        <v>-77535.3</v>
      </c>
      <c r="G56" s="7">
        <f>G58+G57</f>
        <v>-70615.899999999994</v>
      </c>
    </row>
    <row r="57" spans="1:7" ht="51.75" customHeight="1" x14ac:dyDescent="0.25">
      <c r="A57" s="11" t="s">
        <v>113</v>
      </c>
      <c r="B57" s="21" t="s">
        <v>114</v>
      </c>
      <c r="C57" s="7">
        <v>0</v>
      </c>
      <c r="D57" s="7">
        <v>-5416.5</v>
      </c>
      <c r="E57" s="7">
        <f>D57-C57</f>
        <v>-5416.5</v>
      </c>
      <c r="F57" s="7">
        <v>-75954.7</v>
      </c>
      <c r="G57" s="7">
        <f>F57-D57</f>
        <v>-70538.2</v>
      </c>
    </row>
    <row r="58" spans="1:7" ht="48.75" customHeight="1" x14ac:dyDescent="0.25">
      <c r="A58" s="11" t="s">
        <v>109</v>
      </c>
      <c r="B58" s="21" t="s">
        <v>108</v>
      </c>
      <c r="C58" s="7">
        <v>0</v>
      </c>
      <c r="D58" s="7">
        <v>-1502.9</v>
      </c>
      <c r="E58" s="12">
        <f>D58-C58</f>
        <v>-1502.9</v>
      </c>
      <c r="F58" s="7">
        <v>-1580.6</v>
      </c>
      <c r="G58" s="12">
        <f>F58-D58</f>
        <v>-77.699999999999818</v>
      </c>
    </row>
    <row r="59" spans="1:7" ht="19.5" customHeight="1" x14ac:dyDescent="0.25">
      <c r="A59" s="35" t="s">
        <v>18</v>
      </c>
      <c r="B59" s="5"/>
      <c r="C59" s="7">
        <f t="shared" ref="C59:G59" si="31">C9+C46</f>
        <v>1932285.6</v>
      </c>
      <c r="D59" s="7">
        <f t="shared" si="31"/>
        <v>2964680.9</v>
      </c>
      <c r="E59" s="7">
        <f t="shared" si="31"/>
        <v>1032395.2999999999</v>
      </c>
      <c r="F59" s="7">
        <f t="shared" si="31"/>
        <v>2952316.3</v>
      </c>
      <c r="G59" s="7">
        <f t="shared" si="31"/>
        <v>-12364.599999999977</v>
      </c>
    </row>
    <row r="60" spans="1:7" x14ac:dyDescent="0.25">
      <c r="E60" s="10"/>
      <c r="F60" s="10"/>
    </row>
  </sheetData>
  <mergeCells count="10">
    <mergeCell ref="A1:G1"/>
    <mergeCell ref="A2:G2"/>
    <mergeCell ref="A3:G3"/>
    <mergeCell ref="A4:G4"/>
    <mergeCell ref="A5:A7"/>
    <mergeCell ref="B5:B7"/>
    <mergeCell ref="F6:G6"/>
    <mergeCell ref="C5:C6"/>
    <mergeCell ref="D6:E6"/>
    <mergeCell ref="D5:G5"/>
  </mergeCells>
  <pageMargins left="1.1811023622047245" right="0.59055118110236227" top="0.78740157480314965" bottom="0.78740157480314965" header="0.31496062992125984" footer="0.31496062992125984"/>
  <pageSetup paperSize="9" scale="75" fitToHeight="0" orientation="landscape" horizontalDpi="4294967295" verticalDpi="4294967295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Доходы на 2023 год</vt:lpstr>
      <vt:lpstr>'Доходы на 2023 год'!Заголовки_для_печати</vt:lpstr>
      <vt:lpstr>'Доходы на 2023 год'!Область_печати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pastuh</dc:creator>
  <cp:lastModifiedBy>Ирина А. Пастух</cp:lastModifiedBy>
  <cp:lastPrinted>2024-03-19T05:44:55Z</cp:lastPrinted>
  <dcterms:created xsi:type="dcterms:W3CDTF">2017-04-14T00:11:14Z</dcterms:created>
  <dcterms:modified xsi:type="dcterms:W3CDTF">2024-03-19T05:44:58Z</dcterms:modified>
</cp:coreProperties>
</file>