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9838431F-EB98-4421-9991-2E77EAAB5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сигнования на 2023 год" sheetId="5" r:id="rId1"/>
  </sheets>
  <definedNames>
    <definedName name="_xlnm.Print_Titles" localSheetId="0">'Ассигнования на 2023 год'!$8:$8</definedName>
    <definedName name="_xlnm.Print_Area" localSheetId="0">'Ассигнования на 2023 год'!$A$1:$G$54</definedName>
  </definedNames>
  <calcPr calcId="191029"/>
</workbook>
</file>

<file path=xl/calcChain.xml><?xml version="1.0" encoding="utf-8"?>
<calcChain xmlns="http://schemas.openxmlformats.org/spreadsheetml/2006/main">
  <c r="E53" i="5" l="1"/>
  <c r="D53" i="5"/>
  <c r="C53" i="5"/>
  <c r="C51" i="5"/>
  <c r="G22" i="5"/>
  <c r="E22" i="5"/>
  <c r="F48" i="5"/>
  <c r="F53" i="5" s="1"/>
  <c r="D48" i="5"/>
  <c r="G52" i="5"/>
  <c r="G51" i="5" s="1"/>
  <c r="G50" i="5"/>
  <c r="G49" i="5"/>
  <c r="G47" i="5"/>
  <c r="G46" i="5"/>
  <c r="G44" i="5"/>
  <c r="G43" i="5"/>
  <c r="G42" i="5"/>
  <c r="G41" i="5"/>
  <c r="G39" i="5"/>
  <c r="G38" i="5" s="1"/>
  <c r="G37" i="5"/>
  <c r="G36" i="5"/>
  <c r="G35" i="5"/>
  <c r="G34" i="5"/>
  <c r="G33" i="5"/>
  <c r="G32" i="5"/>
  <c r="G30" i="5"/>
  <c r="G29" i="5"/>
  <c r="G28" i="5"/>
  <c r="G26" i="5"/>
  <c r="G25" i="5"/>
  <c r="G24" i="5"/>
  <c r="G23" i="5"/>
  <c r="G21" i="5"/>
  <c r="G19" i="5"/>
  <c r="G18" i="5"/>
  <c r="G16" i="5"/>
  <c r="G15" i="5"/>
  <c r="G14" i="5"/>
  <c r="G13" i="5"/>
  <c r="G12" i="5"/>
  <c r="G11" i="5"/>
  <c r="G10" i="5"/>
  <c r="E52" i="5"/>
  <c r="E51" i="5" s="1"/>
  <c r="E50" i="5"/>
  <c r="E49" i="5"/>
  <c r="E47" i="5"/>
  <c r="E46" i="5"/>
  <c r="E44" i="5"/>
  <c r="E43" i="5"/>
  <c r="E42" i="5"/>
  <c r="E41" i="5"/>
  <c r="E39" i="5"/>
  <c r="E37" i="5"/>
  <c r="E36" i="5"/>
  <c r="E35" i="5"/>
  <c r="E34" i="5"/>
  <c r="E33" i="5"/>
  <c r="E32" i="5"/>
  <c r="E30" i="5"/>
  <c r="E29" i="5"/>
  <c r="E28" i="5"/>
  <c r="E26" i="5"/>
  <c r="E25" i="5"/>
  <c r="E24" i="5"/>
  <c r="E23" i="5"/>
  <c r="E21" i="5"/>
  <c r="E19" i="5"/>
  <c r="E18" i="5"/>
  <c r="E16" i="5"/>
  <c r="E15" i="5"/>
  <c r="E14" i="5"/>
  <c r="E13" i="5"/>
  <c r="E12" i="5"/>
  <c r="E11" i="5"/>
  <c r="E10" i="5"/>
  <c r="F17" i="5"/>
  <c r="D17" i="5"/>
  <c r="F9" i="5"/>
  <c r="D9" i="5"/>
  <c r="F20" i="5"/>
  <c r="D20" i="5"/>
  <c r="F27" i="5"/>
  <c r="D27" i="5"/>
  <c r="F31" i="5"/>
  <c r="D31" i="5"/>
  <c r="F38" i="5"/>
  <c r="D38" i="5"/>
  <c r="D40" i="5"/>
  <c r="F40" i="5"/>
  <c r="F45" i="5"/>
  <c r="D45" i="5"/>
  <c r="F51" i="5"/>
  <c r="D51" i="5"/>
  <c r="C9" i="5"/>
  <c r="C48" i="5"/>
  <c r="C45" i="5"/>
  <c r="C40" i="5"/>
  <c r="C38" i="5"/>
  <c r="C31" i="5"/>
  <c r="C27" i="5"/>
  <c r="C20" i="5"/>
  <c r="C17" i="5"/>
  <c r="G27" i="5" l="1"/>
  <c r="E48" i="5"/>
  <c r="G45" i="5"/>
  <c r="G48" i="5"/>
  <c r="G53" i="5" s="1"/>
  <c r="G40" i="5"/>
  <c r="G20" i="5"/>
  <c r="G31" i="5"/>
  <c r="G17" i="5"/>
  <c r="G9" i="5" s="1"/>
  <c r="E38" i="5" l="1"/>
  <c r="E45" i="5" l="1"/>
  <c r="E40" i="5" s="1"/>
  <c r="E31" i="5" s="1"/>
  <c r="E27" i="5" s="1"/>
  <c r="E20" i="5" s="1"/>
  <c r="E17" i="5" s="1"/>
  <c r="E9" i="5" s="1"/>
</calcChain>
</file>

<file path=xl/sharedStrings.xml><?xml version="1.0" encoding="utf-8"?>
<sst xmlns="http://schemas.openxmlformats.org/spreadsheetml/2006/main" count="106" uniqueCount="105">
  <si>
    <t>Наименование показателя</t>
  </si>
  <si>
    <t>Уточненный план</t>
  </si>
  <si>
    <t>изменение 1</t>
  </si>
  <si>
    <t>изменение 2</t>
  </si>
  <si>
    <t>5=4-3</t>
  </si>
  <si>
    <t>7=6-4</t>
  </si>
  <si>
    <t>Первона-чальный план</t>
  </si>
  <si>
    <t xml:space="preserve">Сведения об изменениях, вносимых в решение о бюджете муниципального образования "Городской округ Ногликский", 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</si>
  <si>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</si>
  <si>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</si>
  <si>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</si>
  <si>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</si>
  <si>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</si>
  <si>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</si>
  <si>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</si>
  <si>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</si>
  <si>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</si>
  <si>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</si>
  <si>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</si>
  <si>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</si>
  <si>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</si>
  <si>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</si>
  <si>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</si>
  <si>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</si>
  <si>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</si>
  <si>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</si>
  <si>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</si>
  <si>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</si>
  <si>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</si>
  <si>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</si>
  <si>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</si>
  <si>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</si>
  <si>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</si>
  <si>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</si>
  <si>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</si>
  <si>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</si>
  <si>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</si>
  <si>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</si>
  <si>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</si>
  <si>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</si>
  <si>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</si>
  <si>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</si>
  <si>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</si>
  <si>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</si>
  <si>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</si>
  <si>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</si>
  <si>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</si>
  <si>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</si>
  <si>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</si>
  <si>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</si>
  <si>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</si>
  <si>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</si>
  <si>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</si>
  <si>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</si>
  <si>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</si>
  <si>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</si>
  <si>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</si>
  <si>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</si>
  <si>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</si>
  <si>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</si>
  <si>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</si>
  <si>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</si>
  <si>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</si>
  <si>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</si>
  <si>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</si>
  <si>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</si>
  <si>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</si>
  <si>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</si>
  <si>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</si>
  <si>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</si>
  <si>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</si>
  <si>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</si>
  <si>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</si>
  <si>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</si>
  <si>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</si>
  <si>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</si>
  <si>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</si>
  <si>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</si>
  <si>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</si>
  <si>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</si>
  <si>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</si>
  <si>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</si>
  <si>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</si>
  <si>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</si>
  <si>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</si>
  <si>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</si>
  <si>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</si>
  <si>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ВСЕГО РАСХОДОВ:</t>
  </si>
  <si>
    <t xml:space="preserve">Отклоне-ние </t>
  </si>
  <si>
    <t>Раздел, под-раздел</t>
  </si>
  <si>
    <t>Судебная система</t>
  </si>
  <si>
    <t>0105</t>
  </si>
  <si>
    <t>Защита населения и территории от чрезвычайных ситуаций природного и техногенного характера, пожарная безопасность</t>
  </si>
  <si>
    <t>Спорт высших достижений</t>
  </si>
  <si>
    <t>0310</t>
  </si>
  <si>
    <t>Молодежная политика</t>
  </si>
  <si>
    <t>1103</t>
  </si>
  <si>
    <t>тыс. рублей</t>
  </si>
  <si>
    <t>К отчету об исполнении бюджета МО "Городской округ Ногликский" за 2023 год</t>
  </si>
  <si>
    <t>по разделам и подразделам классификации расходов бюджета на 2023 год</t>
  </si>
  <si>
    <t>Решение Собрания от 08.12.2022 № 237</t>
  </si>
  <si>
    <t>Решение Собрания от 22.06.2023 № 271</t>
  </si>
  <si>
    <t>Решение Собрания от 07.12.2023  № 294</t>
  </si>
  <si>
    <t>Топливно-энергетический комплекс</t>
  </si>
  <si>
    <t>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</si>
</sst>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0"/>
      <color rgb="FFFFFFFF"/>
      <name val="Arial Cyr"/>
      <family val="2"/>
    </font>
    <font>
      <sz val="12"/>
      <color rgb="FF000000"/>
      <name val="Times New Roman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2" fillId="0" borderId="0"/>
    <xf numFmtId="49" fontId="3" fillId="0" borderId="2">
      <alignment vertical="top" wrapText="1"/>
    </xf>
    <xf numFmtId="4" fontId="3" fillId="0" borderId="2">
      <alignment horizontal="right" vertical="top" shrinkToFit="1"/>
    </xf>
    <xf numFmtId="0" fontId="4" fillId="0" borderId="3"/>
    <xf numFmtId="0" fontId="4" fillId="0" borderId="0"/>
    <xf numFmtId="0" fontId="3" fillId="0" borderId="0"/>
    <xf numFmtId="0" fontId="4" fillId="0" borderId="0">
      <alignment horizontal="center" vertical="center" wrapText="1"/>
    </xf>
    <xf numFmtId="0" fontId="5" fillId="0" borderId="0">
      <alignment horizontal="center" vertical="center" wrapText="1"/>
    </xf>
    <xf numFmtId="0" fontId="5" fillId="0" borderId="0">
      <alignment horizontal="right" vertical="center" wrapText="1"/>
    </xf>
    <xf numFmtId="0" fontId="5" fillId="0" borderId="0"/>
    <xf numFmtId="0" fontId="5" fillId="0" borderId="0"/>
    <xf numFmtId="0" fontId="2" fillId="0" borderId="0"/>
    <xf numFmtId="0" fontId="6" fillId="3" borderId="0"/>
    <xf numFmtId="0" fontId="7" fillId="0" borderId="0">
      <alignment horizontal="left" shrinkToFit="1"/>
    </xf>
    <xf numFmtId="0" fontId="5" fillId="0" borderId="0">
      <alignment horizontal="left" vertical="center" wrapText="1"/>
    </xf>
    <xf numFmtId="0" fontId="5" fillId="0" borderId="0">
      <alignment horizontal="center" vertical="center" shrinkToFit="1"/>
    </xf>
    <xf numFmtId="0" fontId="8" fillId="0" borderId="0">
      <alignment horizontal="center" vertical="center" shrinkToFit="1"/>
    </xf>
    <xf numFmtId="0" fontId="5" fillId="0" borderId="0"/>
    <xf numFmtId="0" fontId="6" fillId="0" borderId="0">
      <alignment horizontal="center" vertical="center" wrapText="1"/>
    </xf>
    <xf numFmtId="0" fontId="6" fillId="0" borderId="0"/>
    <xf numFmtId="0" fontId="6" fillId="3" borderId="4"/>
    <xf numFmtId="0" fontId="7" fillId="0" borderId="5">
      <alignment horizontal="left" shrinkToFit="1"/>
    </xf>
    <xf numFmtId="0" fontId="6" fillId="0" borderId="2">
      <alignment horizontal="center" vertical="center" wrapText="1"/>
    </xf>
    <xf numFmtId="0" fontId="6" fillId="0" borderId="3"/>
    <xf numFmtId="0" fontId="7" fillId="0" borderId="5"/>
    <xf numFmtId="0" fontId="6" fillId="0" borderId="5"/>
    <xf numFmtId="0" fontId="6" fillId="3" borderId="6"/>
    <xf numFmtId="0" fontId="6" fillId="3" borderId="7"/>
    <xf numFmtId="0" fontId="5" fillId="0" borderId="0">
      <alignment horizontal="left" wrapText="1"/>
    </xf>
    <xf numFmtId="0" fontId="6" fillId="0" borderId="0">
      <alignment horizontal="left" wrapText="1"/>
    </xf>
    <xf numFmtId="49" fontId="7" fillId="0" borderId="5">
      <alignment horizontal="center" vertical="center" shrinkToFit="1"/>
    </xf>
    <xf numFmtId="49" fontId="6" fillId="0" borderId="2">
      <alignment vertical="top" wrapText="1"/>
    </xf>
    <xf numFmtId="4" fontId="6" fillId="0" borderId="2">
      <alignment horizontal="right" vertical="top" shrinkToFit="1"/>
    </xf>
    <xf numFmtId="49" fontId="6" fillId="3" borderId="0"/>
    <xf numFmtId="49" fontId="6" fillId="3" borderId="6"/>
    <xf numFmtId="0" fontId="5" fillId="0" borderId="3"/>
    <xf numFmtId="49" fontId="6" fillId="3" borderId="7"/>
    <xf numFmtId="49" fontId="6" fillId="3" borderId="4"/>
    <xf numFmtId="0" fontId="9" fillId="0" borderId="0"/>
    <xf numFmtId="0" fontId="3" fillId="0" borderId="2">
      <alignment vertical="top" wrapText="1"/>
    </xf>
    <xf numFmtId="165" fontId="11" fillId="4" borderId="2">
      <alignment horizontal="right" vertical="top" shrinkToFit="1"/>
    </xf>
    <xf numFmtId="165" fontId="11" fillId="4" borderId="2">
      <alignment horizontal="right" vertical="top" shrinkToFit="1"/>
    </xf>
    <xf numFmtId="165" fontId="11" fillId="5" borderId="2">
      <alignment horizontal="right" vertical="top" shrinkToFit="1"/>
    </xf>
  </cellStyleXfs>
  <cellXfs count="30">
    <xf numFmtId="0" fontId="0" fillId="0" borderId="0" xfId="0"/>
    <xf numFmtId="0" fontId="10" fillId="2" borderId="1" xfId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65" fontId="10" fillId="2" borderId="1" xfId="0" applyNumberFormat="1" applyFont="1" applyFill="1" applyBorder="1" applyAlignment="1">
      <alignment horizontal="right" vertical="top"/>
    </xf>
    <xf numFmtId="165" fontId="10" fillId="2" borderId="1" xfId="1" applyNumberFormat="1" applyFont="1" applyFill="1" applyBorder="1" applyAlignment="1">
      <alignment horizontal="right" vertical="top"/>
    </xf>
    <xf numFmtId="165" fontId="10" fillId="2" borderId="1" xfId="0" applyNumberFormat="1" applyFont="1" applyFill="1" applyBorder="1" applyAlignment="1">
      <alignment vertical="top"/>
    </xf>
    <xf numFmtId="165" fontId="10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2" fillId="2" borderId="1" xfId="19" applyFont="1" applyFill="1" applyBorder="1" applyAlignment="1">
      <alignment horizontal="center" vertical="top" shrinkToFit="1"/>
    </xf>
    <xf numFmtId="165" fontId="12" fillId="2" borderId="1" xfId="44" applyFont="1" applyFill="1" applyBorder="1">
      <alignment horizontal="right" vertical="top" shrinkToFit="1"/>
    </xf>
    <xf numFmtId="165" fontId="12" fillId="2" borderId="1" xfId="45" applyFont="1" applyFill="1" applyBorder="1">
      <alignment horizontal="right" vertical="top" shrinkToFit="1"/>
    </xf>
    <xf numFmtId="165" fontId="12" fillId="2" borderId="1" xfId="43" applyFont="1" applyFill="1" applyBorder="1">
      <alignment horizontal="right" vertical="top" shrinkToFit="1"/>
    </xf>
    <xf numFmtId="164" fontId="10" fillId="2" borderId="1" xfId="0" applyNumberFormat="1" applyFont="1" applyFill="1" applyBorder="1" applyAlignment="1">
      <alignment horizontal="right" vertical="top"/>
    </xf>
    <xf numFmtId="0" fontId="10" fillId="2" borderId="8" xfId="0" applyFont="1" applyFill="1" applyBorder="1" applyAlignment="1">
      <alignment horizontal="center" vertical="top" wrapText="1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/>
    <xf numFmtId="0" fontId="12" fillId="2" borderId="1" xfId="31" applyFont="1" applyFill="1" applyBorder="1" applyAlignment="1">
      <alignment horizontal="justify" vertical="top" wrapText="1"/>
    </xf>
    <xf numFmtId="0" fontId="12" fillId="2" borderId="1" xfId="20" applyFont="1" applyFill="1" applyBorder="1" applyAlignment="1">
      <alignment horizontal="left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justifyLastLine="1"/>
    </xf>
    <xf numFmtId="0" fontId="10" fillId="2" borderId="1" xfId="0" applyFont="1" applyFill="1" applyBorder="1" applyAlignment="1">
      <alignment horizontal="center" vertical="top" wrapText="1"/>
    </xf>
    <xf numFmtId="49" fontId="12" fillId="2" borderId="1" xfId="19" applyNumberFormat="1" applyFont="1" applyFill="1" applyBorder="1" applyAlignment="1">
      <alignment horizontal="center" vertical="top" shrinkToFit="1"/>
    </xf>
  </cellXfs>
  <cellStyles count="46">
    <cellStyle name="br" xfId="2" xr:uid="{00000000-0005-0000-0000-000000000000}"/>
    <cellStyle name="col" xfId="3" xr:uid="{00000000-0005-0000-0000-000001000000}"/>
    <cellStyle name="st24" xfId="45" xr:uid="{051A10C9-204E-4DC8-B298-87F642DD3F69}"/>
    <cellStyle name="st25" xfId="44" xr:uid="{06A7032A-3A32-4BD4-8112-1DE780F9DFA9}"/>
    <cellStyle name="st31" xfId="4" xr:uid="{00000000-0005-0000-0000-000002000000}"/>
    <cellStyle name="st32" xfId="5" xr:uid="{00000000-0005-0000-0000-000003000000}"/>
    <cellStyle name="st33" xfId="6" xr:uid="{00000000-0005-0000-0000-000004000000}"/>
    <cellStyle name="st34" xfId="7" xr:uid="{00000000-0005-0000-0000-000005000000}"/>
    <cellStyle name="st35" xfId="8" xr:uid="{00000000-0005-0000-0000-000006000000}"/>
    <cellStyle name="st36" xfId="9" xr:uid="{00000000-0005-0000-0000-000007000000}"/>
    <cellStyle name="st37" xfId="10" xr:uid="{00000000-0005-0000-0000-000008000000}"/>
    <cellStyle name="st38" xfId="11" xr:uid="{00000000-0005-0000-0000-000009000000}"/>
    <cellStyle name="st51" xfId="43" xr:uid="{00000000-0005-0000-0000-00000A000000}"/>
    <cellStyle name="style0" xfId="12" xr:uid="{00000000-0005-0000-0000-00000B000000}"/>
    <cellStyle name="td" xfId="13" xr:uid="{00000000-0005-0000-0000-00000C000000}"/>
    <cellStyle name="tr" xfId="14" xr:uid="{00000000-0005-0000-0000-00000D000000}"/>
    <cellStyle name="xl21" xfId="15" xr:uid="{00000000-0005-0000-0000-00000E000000}"/>
    <cellStyle name="xl22" xfId="16" xr:uid="{00000000-0005-0000-0000-00000F000000}"/>
    <cellStyle name="xl23" xfId="17" xr:uid="{00000000-0005-0000-0000-000010000000}"/>
    <cellStyle name="xl24" xfId="18" xr:uid="{00000000-0005-0000-0000-000011000000}"/>
    <cellStyle name="xl25" xfId="19" xr:uid="{00000000-0005-0000-0000-000012000000}"/>
    <cellStyle name="xl26" xfId="20" xr:uid="{00000000-0005-0000-0000-000013000000}"/>
    <cellStyle name="xl27" xfId="21" xr:uid="{00000000-0005-0000-0000-000014000000}"/>
    <cellStyle name="xl28" xfId="22" xr:uid="{00000000-0005-0000-0000-000015000000}"/>
    <cellStyle name="xl29" xfId="23" xr:uid="{00000000-0005-0000-0000-000016000000}"/>
    <cellStyle name="xl30" xfId="24" xr:uid="{00000000-0005-0000-0000-000017000000}"/>
    <cellStyle name="xl31" xfId="25" xr:uid="{00000000-0005-0000-0000-000018000000}"/>
    <cellStyle name="xl32" xfId="26" xr:uid="{00000000-0005-0000-0000-000019000000}"/>
    <cellStyle name="xl33" xfId="27" xr:uid="{00000000-0005-0000-0000-00001A000000}"/>
    <cellStyle name="xl34" xfId="28" xr:uid="{00000000-0005-0000-0000-00001B000000}"/>
    <cellStyle name="xl35" xfId="29" xr:uid="{00000000-0005-0000-0000-00001C000000}"/>
    <cellStyle name="xl36" xfId="30" xr:uid="{00000000-0005-0000-0000-00001D000000}"/>
    <cellStyle name="xl37" xfId="31" xr:uid="{00000000-0005-0000-0000-00001E000000}"/>
    <cellStyle name="xl38" xfId="32" xr:uid="{00000000-0005-0000-0000-00001F000000}"/>
    <cellStyle name="xl39" xfId="33" xr:uid="{00000000-0005-0000-0000-000020000000}"/>
    <cellStyle name="xl40" xfId="34" xr:uid="{00000000-0005-0000-0000-000021000000}"/>
    <cellStyle name="xl41" xfId="35" xr:uid="{00000000-0005-0000-0000-000022000000}"/>
    <cellStyle name="xl42" xfId="36" xr:uid="{00000000-0005-0000-0000-000023000000}"/>
    <cellStyle name="xl43" xfId="37" xr:uid="{00000000-0005-0000-0000-000024000000}"/>
    <cellStyle name="xl44" xfId="38" xr:uid="{00000000-0005-0000-0000-000025000000}"/>
    <cellStyle name="xl45" xfId="39" xr:uid="{00000000-0005-0000-0000-000026000000}"/>
    <cellStyle name="xl46" xfId="40" xr:uid="{00000000-0005-0000-0000-000027000000}"/>
    <cellStyle name="xl60" xfId="42" xr:uid="{00000000-0005-0000-0000-000028000000}"/>
    <cellStyle name="Обычный" xfId="0" builtinId="0"/>
    <cellStyle name="Обычный 2" xfId="1" xr:uid="{00000000-0005-0000-0000-00002A000000}"/>
    <cellStyle name="Обычный 3" xfId="41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="90" zoomScaleNormal="90" workbookViewId="0">
      <selection activeCell="C45" sqref="C45"/>
    </sheetView>
  </sheetViews>
  <sheetFormatPr defaultRowHeight="15.75" x14ac:dyDescent="0.25"/>
  <cols>
    <col min="1" max="1" width="44.85546875" style="3" customWidth="1"/>
    <col min="2" max="2" width="8.7109375" style="3" customWidth="1"/>
    <col min="3" max="3" width="13.42578125" style="12" customWidth="1"/>
    <col min="4" max="4" width="13.85546875" style="12" customWidth="1"/>
    <col min="5" max="5" width="12.140625" style="12" customWidth="1"/>
    <col min="6" max="6" width="13.5703125" style="12" customWidth="1"/>
    <col min="7" max="7" width="12.42578125" style="13" customWidth="1"/>
    <col min="8" max="8" width="10.140625" style="2" bestFit="1" customWidth="1"/>
    <col min="9" max="16384" width="9.140625" style="2"/>
  </cols>
  <sheetData>
    <row r="1" spans="1:8" x14ac:dyDescent="0.25">
      <c r="A1" s="24" t="s">
        <v>98</v>
      </c>
      <c r="B1" s="24"/>
      <c r="C1" s="24"/>
      <c r="D1" s="24"/>
      <c r="E1" s="24"/>
      <c r="F1" s="24"/>
      <c r="G1" s="24"/>
    </row>
    <row r="2" spans="1:8" s="3" customFormat="1" ht="36.75" customHeight="1" x14ac:dyDescent="0.25">
      <c r="A2" s="25" t="s">
        <v>7</v>
      </c>
      <c r="B2" s="25"/>
      <c r="C2" s="25"/>
      <c r="D2" s="25"/>
      <c r="E2" s="25"/>
      <c r="F2" s="25"/>
      <c r="G2" s="25"/>
    </row>
    <row r="3" spans="1:8" s="3" customFormat="1" ht="36.75" customHeight="1" x14ac:dyDescent="0.25">
      <c r="A3" s="26" t="s">
        <v>99</v>
      </c>
      <c r="B3" s="26"/>
      <c r="C3" s="26"/>
      <c r="D3" s="26"/>
      <c r="E3" s="26"/>
      <c r="F3" s="26"/>
      <c r="G3" s="26"/>
    </row>
    <row r="4" spans="1:8" s="3" customFormat="1" x14ac:dyDescent="0.25">
      <c r="A4" s="19"/>
      <c r="B4" s="19"/>
      <c r="C4" s="19"/>
      <c r="D4" s="19"/>
      <c r="E4" s="19"/>
      <c r="F4" s="19"/>
      <c r="G4" s="19" t="s">
        <v>97</v>
      </c>
    </row>
    <row r="5" spans="1:8" s="3" customFormat="1" ht="25.5" customHeight="1" x14ac:dyDescent="0.25">
      <c r="A5" s="27" t="s">
        <v>0</v>
      </c>
      <c r="B5" s="28" t="s">
        <v>89</v>
      </c>
      <c r="C5" s="28" t="s">
        <v>6</v>
      </c>
      <c r="D5" s="28" t="s">
        <v>1</v>
      </c>
      <c r="E5" s="28"/>
      <c r="F5" s="28"/>
      <c r="G5" s="28"/>
    </row>
    <row r="6" spans="1:8" s="3" customFormat="1" ht="28.5" customHeight="1" x14ac:dyDescent="0.25">
      <c r="A6" s="27"/>
      <c r="B6" s="28"/>
      <c r="C6" s="28"/>
      <c r="D6" s="28" t="s">
        <v>2</v>
      </c>
      <c r="E6" s="28"/>
      <c r="F6" s="28" t="s">
        <v>3</v>
      </c>
      <c r="G6" s="28"/>
    </row>
    <row r="7" spans="1:8" ht="89.25" customHeight="1" x14ac:dyDescent="0.25">
      <c r="A7" s="27"/>
      <c r="B7" s="28"/>
      <c r="C7" s="4" t="s">
        <v>100</v>
      </c>
      <c r="D7" s="4" t="s">
        <v>101</v>
      </c>
      <c r="E7" s="5" t="s">
        <v>88</v>
      </c>
      <c r="F7" s="4" t="s">
        <v>102</v>
      </c>
      <c r="G7" s="5" t="s">
        <v>88</v>
      </c>
    </row>
    <row r="8" spans="1:8" s="7" customFormat="1" x14ac:dyDescent="0.25">
      <c r="A8" s="1">
        <v>1</v>
      </c>
      <c r="B8" s="1">
        <v>2</v>
      </c>
      <c r="C8" s="1">
        <v>3</v>
      </c>
      <c r="D8" s="1">
        <v>4</v>
      </c>
      <c r="E8" s="6" t="s">
        <v>4</v>
      </c>
      <c r="F8" s="6">
        <v>6</v>
      </c>
      <c r="G8" s="6" t="s">
        <v>5</v>
      </c>
    </row>
    <row r="9" spans="1:8" x14ac:dyDescent="0.25">
      <c r="A9" s="22" t="s">
        <v>8</v>
      </c>
      <c r="B9" s="14" t="s">
        <v>9</v>
      </c>
      <c r="C9" s="8">
        <f>SUM(C10:C16)</f>
        <v>353803.6</v>
      </c>
      <c r="D9" s="8">
        <f>SUM(D10:D16)</f>
        <v>520997.2</v>
      </c>
      <c r="E9" s="8">
        <f>SUM(E10:E16)</f>
        <v>167193.59999999998</v>
      </c>
      <c r="F9" s="8">
        <f>SUM(F10:F16)</f>
        <v>511990.8</v>
      </c>
      <c r="G9" s="8">
        <f>SUM(G10:G16)</f>
        <v>-9006.3999999999887</v>
      </c>
      <c r="H9" s="21"/>
    </row>
    <row r="10" spans="1:8" ht="68.25" customHeight="1" x14ac:dyDescent="0.25">
      <c r="A10" s="22" t="s">
        <v>10</v>
      </c>
      <c r="B10" s="14" t="s">
        <v>11</v>
      </c>
      <c r="C10" s="15">
        <v>6900.8</v>
      </c>
      <c r="D10" s="15">
        <v>13257.8</v>
      </c>
      <c r="E10" s="9">
        <f t="shared" ref="E10:E16" si="0">D10-C10</f>
        <v>6356.9999999999991</v>
      </c>
      <c r="F10" s="15">
        <v>13757.8</v>
      </c>
      <c r="G10" s="9">
        <f t="shared" ref="G10:G16" si="1">F10-D10</f>
        <v>500</v>
      </c>
    </row>
    <row r="11" spans="1:8" ht="66.75" customHeight="1" x14ac:dyDescent="0.25">
      <c r="A11" s="22" t="s">
        <v>12</v>
      </c>
      <c r="B11" s="14" t="s">
        <v>13</v>
      </c>
      <c r="C11" s="15">
        <v>11041.2</v>
      </c>
      <c r="D11" s="15">
        <v>16338.2</v>
      </c>
      <c r="E11" s="9">
        <f t="shared" si="0"/>
        <v>5297</v>
      </c>
      <c r="F11" s="15">
        <v>10285.6</v>
      </c>
      <c r="G11" s="9">
        <f t="shared" si="1"/>
        <v>-6052.6</v>
      </c>
    </row>
    <row r="12" spans="1:8" ht="78.75" x14ac:dyDescent="0.25">
      <c r="A12" s="22" t="s">
        <v>14</v>
      </c>
      <c r="B12" s="14" t="s">
        <v>15</v>
      </c>
      <c r="C12" s="15">
        <v>113466.8</v>
      </c>
      <c r="D12" s="9">
        <v>192937.3</v>
      </c>
      <c r="E12" s="9">
        <f t="shared" si="0"/>
        <v>79470.499999999985</v>
      </c>
      <c r="F12" s="10">
        <v>186300.5</v>
      </c>
      <c r="G12" s="9">
        <f t="shared" si="1"/>
        <v>-6636.7999999999884</v>
      </c>
    </row>
    <row r="13" spans="1:8" x14ac:dyDescent="0.25">
      <c r="A13" s="22" t="s">
        <v>90</v>
      </c>
      <c r="B13" s="14" t="s">
        <v>91</v>
      </c>
      <c r="C13" s="15">
        <v>2.7</v>
      </c>
      <c r="D13" s="9">
        <v>1.1000000000000001</v>
      </c>
      <c r="E13" s="9">
        <f t="shared" si="0"/>
        <v>-1.6</v>
      </c>
      <c r="F13" s="10">
        <v>1.1000000000000001</v>
      </c>
      <c r="G13" s="9">
        <f t="shared" si="1"/>
        <v>0</v>
      </c>
    </row>
    <row r="14" spans="1:8" ht="63" x14ac:dyDescent="0.25">
      <c r="A14" s="22" t="s">
        <v>16</v>
      </c>
      <c r="B14" s="14" t="s">
        <v>17</v>
      </c>
      <c r="C14" s="15">
        <v>34888.6</v>
      </c>
      <c r="D14" s="15">
        <v>64504.800000000003</v>
      </c>
      <c r="E14" s="9">
        <f t="shared" si="0"/>
        <v>29616.200000000004</v>
      </c>
      <c r="F14" s="10">
        <v>64504.800000000003</v>
      </c>
      <c r="G14" s="9">
        <f t="shared" si="1"/>
        <v>0</v>
      </c>
    </row>
    <row r="15" spans="1:8" x14ac:dyDescent="0.25">
      <c r="A15" s="22" t="s">
        <v>18</v>
      </c>
      <c r="B15" s="14" t="s">
        <v>19</v>
      </c>
      <c r="C15" s="15">
        <v>2530</v>
      </c>
      <c r="D15" s="9">
        <v>2400</v>
      </c>
      <c r="E15" s="9">
        <f t="shared" si="0"/>
        <v>-130</v>
      </c>
      <c r="F15" s="10">
        <v>2103</v>
      </c>
      <c r="G15" s="9">
        <f t="shared" si="1"/>
        <v>-297</v>
      </c>
    </row>
    <row r="16" spans="1:8" x14ac:dyDescent="0.25">
      <c r="A16" s="22" t="s">
        <v>20</v>
      </c>
      <c r="B16" s="14" t="s">
        <v>21</v>
      </c>
      <c r="C16" s="15">
        <v>184973.5</v>
      </c>
      <c r="D16" s="10">
        <v>231558</v>
      </c>
      <c r="E16" s="9">
        <f t="shared" si="0"/>
        <v>46584.5</v>
      </c>
      <c r="F16" s="10">
        <v>235038</v>
      </c>
      <c r="G16" s="9">
        <f t="shared" si="1"/>
        <v>3480</v>
      </c>
    </row>
    <row r="17" spans="1:8" ht="47.25" x14ac:dyDescent="0.25">
      <c r="A17" s="22" t="s">
        <v>22</v>
      </c>
      <c r="B17" s="14" t="s">
        <v>23</v>
      </c>
      <c r="C17" s="15">
        <f>C18+C19</f>
        <v>16875.2</v>
      </c>
      <c r="D17" s="15">
        <f t="shared" ref="D17:G17" si="2">D18+D19</f>
        <v>17599.2</v>
      </c>
      <c r="E17" s="15">
        <f t="shared" si="2"/>
        <v>724</v>
      </c>
      <c r="F17" s="15">
        <f t="shared" si="2"/>
        <v>19771.599999999999</v>
      </c>
      <c r="G17" s="15">
        <f t="shared" si="2"/>
        <v>2172.3999999999978</v>
      </c>
      <c r="H17" s="21"/>
    </row>
    <row r="18" spans="1:8" ht="33" customHeight="1" x14ac:dyDescent="0.25">
      <c r="A18" s="22" t="s">
        <v>92</v>
      </c>
      <c r="B18" s="14" t="s">
        <v>94</v>
      </c>
      <c r="C18" s="15">
        <v>16865.2</v>
      </c>
      <c r="D18" s="17">
        <v>16995.2</v>
      </c>
      <c r="E18" s="9">
        <f t="shared" ref="E18:E52" si="3">D18-C18</f>
        <v>130</v>
      </c>
      <c r="F18" s="8">
        <v>19144.099999999999</v>
      </c>
      <c r="G18" s="9">
        <f t="shared" ref="G18:G19" si="4">F18-D18</f>
        <v>2148.8999999999978</v>
      </c>
    </row>
    <row r="19" spans="1:8" ht="47.25" x14ac:dyDescent="0.25">
      <c r="A19" s="22" t="s">
        <v>24</v>
      </c>
      <c r="B19" s="14" t="s">
        <v>25</v>
      </c>
      <c r="C19" s="15">
        <v>10</v>
      </c>
      <c r="D19" s="10">
        <v>604</v>
      </c>
      <c r="E19" s="9">
        <f t="shared" si="3"/>
        <v>594</v>
      </c>
      <c r="F19" s="10">
        <v>627.5</v>
      </c>
      <c r="G19" s="9">
        <f t="shared" si="4"/>
        <v>23.5</v>
      </c>
    </row>
    <row r="20" spans="1:8" x14ac:dyDescent="0.25">
      <c r="A20" s="22" t="s">
        <v>26</v>
      </c>
      <c r="B20" s="14" t="s">
        <v>27</v>
      </c>
      <c r="C20" s="15">
        <f>SUM(C21:C26)</f>
        <v>192444.5</v>
      </c>
      <c r="D20" s="15">
        <f>SUM(D21:D26)</f>
        <v>252328.4</v>
      </c>
      <c r="E20" s="15">
        <f>SUM(E21:E26)</f>
        <v>59883.900000000009</v>
      </c>
      <c r="F20" s="15">
        <f>SUM(F21:F26)</f>
        <v>201474.5</v>
      </c>
      <c r="G20" s="15">
        <f>SUM(G21:G26)</f>
        <v>-50853.900000000009</v>
      </c>
      <c r="H20" s="21"/>
    </row>
    <row r="21" spans="1:8" x14ac:dyDescent="0.25">
      <c r="A21" s="22" t="s">
        <v>28</v>
      </c>
      <c r="B21" s="14" t="s">
        <v>29</v>
      </c>
      <c r="C21" s="15">
        <v>2267.1999999999998</v>
      </c>
      <c r="D21" s="9">
        <v>3264.8</v>
      </c>
      <c r="E21" s="9">
        <f t="shared" si="3"/>
        <v>997.60000000000036</v>
      </c>
      <c r="F21" s="10">
        <v>3262.6</v>
      </c>
      <c r="G21" s="9">
        <f t="shared" ref="G21:G26" si="5">F21-D21</f>
        <v>-2.2000000000002728</v>
      </c>
    </row>
    <row r="22" spans="1:8" x14ac:dyDescent="0.25">
      <c r="A22" s="22" t="s">
        <v>103</v>
      </c>
      <c r="B22" s="29" t="s">
        <v>104</v>
      </c>
      <c r="C22" s="15">
        <v>0</v>
      </c>
      <c r="D22" s="9">
        <v>6993.4</v>
      </c>
      <c r="E22" s="9">
        <f t="shared" si="3"/>
        <v>6993.4</v>
      </c>
      <c r="F22" s="10">
        <v>0</v>
      </c>
      <c r="G22" s="9">
        <f t="shared" si="5"/>
        <v>-6993.4</v>
      </c>
    </row>
    <row r="23" spans="1:8" x14ac:dyDescent="0.25">
      <c r="A23" s="22" t="s">
        <v>30</v>
      </c>
      <c r="B23" s="14" t="s">
        <v>31</v>
      </c>
      <c r="C23" s="15">
        <v>8397.9</v>
      </c>
      <c r="D23" s="9">
        <v>8413.1</v>
      </c>
      <c r="E23" s="9">
        <f t="shared" si="3"/>
        <v>15.200000000000728</v>
      </c>
      <c r="F23" s="8">
        <v>8136.1</v>
      </c>
      <c r="G23" s="9">
        <f t="shared" si="5"/>
        <v>-277</v>
      </c>
    </row>
    <row r="24" spans="1:8" x14ac:dyDescent="0.25">
      <c r="A24" s="22" t="s">
        <v>32</v>
      </c>
      <c r="B24" s="14" t="s">
        <v>33</v>
      </c>
      <c r="C24" s="15">
        <v>27910.7</v>
      </c>
      <c r="D24" s="9">
        <v>57910.7</v>
      </c>
      <c r="E24" s="9">
        <f t="shared" si="3"/>
        <v>29999.999999999996</v>
      </c>
      <c r="F24" s="8">
        <v>27910.7</v>
      </c>
      <c r="G24" s="9">
        <f t="shared" si="5"/>
        <v>-29999.999999999996</v>
      </c>
    </row>
    <row r="25" spans="1:8" ht="21" customHeight="1" x14ac:dyDescent="0.25">
      <c r="A25" s="22" t="s">
        <v>34</v>
      </c>
      <c r="B25" s="14" t="s">
        <v>35</v>
      </c>
      <c r="C25" s="15">
        <v>134080.4</v>
      </c>
      <c r="D25" s="11">
        <v>152250.1</v>
      </c>
      <c r="E25" s="9">
        <f t="shared" si="3"/>
        <v>18169.700000000012</v>
      </c>
      <c r="F25" s="8">
        <v>130868.4</v>
      </c>
      <c r="G25" s="9">
        <f t="shared" si="5"/>
        <v>-21381.700000000012</v>
      </c>
    </row>
    <row r="26" spans="1:8" ht="31.5" x14ac:dyDescent="0.25">
      <c r="A26" s="22" t="s">
        <v>36</v>
      </c>
      <c r="B26" s="14" t="s">
        <v>37</v>
      </c>
      <c r="C26" s="15">
        <v>19788.3</v>
      </c>
      <c r="D26" s="10">
        <v>23496.3</v>
      </c>
      <c r="E26" s="9">
        <f t="shared" si="3"/>
        <v>3708</v>
      </c>
      <c r="F26" s="10">
        <v>31296.7</v>
      </c>
      <c r="G26" s="9">
        <f t="shared" si="5"/>
        <v>7800.4000000000015</v>
      </c>
    </row>
    <row r="27" spans="1:8" ht="31.5" x14ac:dyDescent="0.25">
      <c r="A27" s="22" t="s">
        <v>38</v>
      </c>
      <c r="B27" s="14" t="s">
        <v>39</v>
      </c>
      <c r="C27" s="15">
        <f>SUM(C28:C30)</f>
        <v>247656.4</v>
      </c>
      <c r="D27" s="15">
        <f t="shared" ref="D27:G27" si="6">SUM(D28:D30)</f>
        <v>1255768.9000000001</v>
      </c>
      <c r="E27" s="15">
        <f t="shared" si="6"/>
        <v>1008112.5000000001</v>
      </c>
      <c r="F27" s="15">
        <f t="shared" si="6"/>
        <v>1155331.6000000001</v>
      </c>
      <c r="G27" s="15">
        <f t="shared" si="6"/>
        <v>-100437.30000000005</v>
      </c>
      <c r="H27" s="21"/>
    </row>
    <row r="28" spans="1:8" x14ac:dyDescent="0.25">
      <c r="A28" s="22" t="s">
        <v>40</v>
      </c>
      <c r="B28" s="14" t="s">
        <v>41</v>
      </c>
      <c r="C28" s="15">
        <v>116199</v>
      </c>
      <c r="D28" s="11">
        <v>829882.9</v>
      </c>
      <c r="E28" s="9">
        <f t="shared" si="3"/>
        <v>713683.9</v>
      </c>
      <c r="F28" s="10">
        <v>774952.1</v>
      </c>
      <c r="G28" s="9">
        <f t="shared" ref="G28:G30" si="7">F28-D28</f>
        <v>-54930.800000000047</v>
      </c>
    </row>
    <row r="29" spans="1:8" x14ac:dyDescent="0.25">
      <c r="A29" s="22" t="s">
        <v>42</v>
      </c>
      <c r="B29" s="14" t="s">
        <v>43</v>
      </c>
      <c r="C29" s="15">
        <v>71277.5</v>
      </c>
      <c r="D29" s="11">
        <v>264963.7</v>
      </c>
      <c r="E29" s="9">
        <f t="shared" si="3"/>
        <v>193686.2</v>
      </c>
      <c r="F29" s="10">
        <v>221655</v>
      </c>
      <c r="G29" s="9">
        <f t="shared" si="7"/>
        <v>-43308.700000000012</v>
      </c>
    </row>
    <row r="30" spans="1:8" x14ac:dyDescent="0.25">
      <c r="A30" s="22" t="s">
        <v>44</v>
      </c>
      <c r="B30" s="14" t="s">
        <v>45</v>
      </c>
      <c r="C30" s="15">
        <v>60179.9</v>
      </c>
      <c r="D30" s="10">
        <v>160922.29999999999</v>
      </c>
      <c r="E30" s="9">
        <f t="shared" si="3"/>
        <v>100742.39999999999</v>
      </c>
      <c r="F30" s="10">
        <v>158724.5</v>
      </c>
      <c r="G30" s="9">
        <f t="shared" si="7"/>
        <v>-2197.7999999999884</v>
      </c>
    </row>
    <row r="31" spans="1:8" x14ac:dyDescent="0.25">
      <c r="A31" s="22" t="s">
        <v>46</v>
      </c>
      <c r="B31" s="14" t="s">
        <v>47</v>
      </c>
      <c r="C31" s="15">
        <f>SUM(C32:C37)</f>
        <v>789761.29999999993</v>
      </c>
      <c r="D31" s="15">
        <f t="shared" ref="D31:G31" si="8">SUM(D32:D37)</f>
        <v>860543.10000000009</v>
      </c>
      <c r="E31" s="15">
        <f t="shared" si="8"/>
        <v>70781.799999999988</v>
      </c>
      <c r="F31" s="15">
        <f t="shared" si="8"/>
        <v>902828.70000000007</v>
      </c>
      <c r="G31" s="15">
        <f t="shared" si="8"/>
        <v>42285.599999999999</v>
      </c>
      <c r="H31" s="21"/>
    </row>
    <row r="32" spans="1:8" x14ac:dyDescent="0.25">
      <c r="A32" s="22" t="s">
        <v>48</v>
      </c>
      <c r="B32" s="14" t="s">
        <v>49</v>
      </c>
      <c r="C32" s="15">
        <v>242736.6</v>
      </c>
      <c r="D32" s="9">
        <v>268557.40000000002</v>
      </c>
      <c r="E32" s="9">
        <f t="shared" si="3"/>
        <v>25820.800000000017</v>
      </c>
      <c r="F32" s="10">
        <v>265666.09999999998</v>
      </c>
      <c r="G32" s="9">
        <f t="shared" ref="G32:G37" si="9">F32-D32</f>
        <v>-2891.3000000000466</v>
      </c>
    </row>
    <row r="33" spans="1:8" x14ac:dyDescent="0.25">
      <c r="A33" s="22" t="s">
        <v>50</v>
      </c>
      <c r="B33" s="14" t="s">
        <v>51</v>
      </c>
      <c r="C33" s="15">
        <v>433567.5</v>
      </c>
      <c r="D33" s="9">
        <v>486744.6</v>
      </c>
      <c r="E33" s="9">
        <f t="shared" si="3"/>
        <v>53177.099999999977</v>
      </c>
      <c r="F33" s="10">
        <v>532004.4</v>
      </c>
      <c r="G33" s="9">
        <f t="shared" si="9"/>
        <v>45259.800000000047</v>
      </c>
    </row>
    <row r="34" spans="1:8" x14ac:dyDescent="0.25">
      <c r="A34" s="22" t="s">
        <v>52</v>
      </c>
      <c r="B34" s="14" t="s">
        <v>53</v>
      </c>
      <c r="C34" s="15">
        <v>86135.6</v>
      </c>
      <c r="D34" s="9">
        <v>85484.5</v>
      </c>
      <c r="E34" s="9">
        <f t="shared" si="3"/>
        <v>-651.10000000000582</v>
      </c>
      <c r="F34" s="8">
        <v>85393.5</v>
      </c>
      <c r="G34" s="9">
        <f t="shared" si="9"/>
        <v>-91</v>
      </c>
    </row>
    <row r="35" spans="1:8" ht="47.25" x14ac:dyDescent="0.25">
      <c r="A35" s="22" t="s">
        <v>54</v>
      </c>
      <c r="B35" s="14" t="s">
        <v>55</v>
      </c>
      <c r="C35" s="15">
        <v>506.6</v>
      </c>
      <c r="D35" s="10">
        <v>641.9</v>
      </c>
      <c r="E35" s="9">
        <f t="shared" si="3"/>
        <v>135.29999999999995</v>
      </c>
      <c r="F35" s="10">
        <v>641.9</v>
      </c>
      <c r="G35" s="9">
        <f t="shared" si="9"/>
        <v>0</v>
      </c>
    </row>
    <row r="36" spans="1:8" x14ac:dyDescent="0.25">
      <c r="A36" s="22" t="s">
        <v>95</v>
      </c>
      <c r="B36" s="14" t="s">
        <v>56</v>
      </c>
      <c r="C36" s="15">
        <v>12495.5</v>
      </c>
      <c r="D36" s="9">
        <v>2394.3000000000002</v>
      </c>
      <c r="E36" s="9">
        <f t="shared" si="3"/>
        <v>-10101.200000000001</v>
      </c>
      <c r="F36" s="8">
        <v>2394.3000000000002</v>
      </c>
      <c r="G36" s="9">
        <f t="shared" si="9"/>
        <v>0</v>
      </c>
    </row>
    <row r="37" spans="1:8" x14ac:dyDescent="0.25">
      <c r="A37" s="22" t="s">
        <v>57</v>
      </c>
      <c r="B37" s="14" t="s">
        <v>58</v>
      </c>
      <c r="C37" s="15">
        <v>14319.5</v>
      </c>
      <c r="D37" s="10">
        <v>16720.400000000001</v>
      </c>
      <c r="E37" s="9">
        <f t="shared" si="3"/>
        <v>2400.9000000000015</v>
      </c>
      <c r="F37" s="10">
        <v>16728.5</v>
      </c>
      <c r="G37" s="9">
        <f t="shared" si="9"/>
        <v>8.0999999999985448</v>
      </c>
    </row>
    <row r="38" spans="1:8" x14ac:dyDescent="0.25">
      <c r="A38" s="22" t="s">
        <v>59</v>
      </c>
      <c r="B38" s="14" t="s">
        <v>60</v>
      </c>
      <c r="C38" s="15">
        <f>C39</f>
        <v>152131</v>
      </c>
      <c r="D38" s="15">
        <f t="shared" ref="D38:G38" si="10">D39</f>
        <v>152423.1</v>
      </c>
      <c r="E38" s="15">
        <f t="shared" si="10"/>
        <v>292.10000000000582</v>
      </c>
      <c r="F38" s="15">
        <f t="shared" si="10"/>
        <v>150628.70000000001</v>
      </c>
      <c r="G38" s="15">
        <f t="shared" si="10"/>
        <v>-1794.3999999999942</v>
      </c>
      <c r="H38" s="21"/>
    </row>
    <row r="39" spans="1:8" x14ac:dyDescent="0.25">
      <c r="A39" s="22" t="s">
        <v>61</v>
      </c>
      <c r="B39" s="14" t="s">
        <v>62</v>
      </c>
      <c r="C39" s="15">
        <v>152131</v>
      </c>
      <c r="D39" s="9">
        <v>152423.1</v>
      </c>
      <c r="E39" s="9">
        <f t="shared" si="3"/>
        <v>292.10000000000582</v>
      </c>
      <c r="F39" s="10">
        <v>150628.70000000001</v>
      </c>
      <c r="G39" s="9">
        <f>F39-D39</f>
        <v>-1794.3999999999942</v>
      </c>
    </row>
    <row r="40" spans="1:8" x14ac:dyDescent="0.25">
      <c r="A40" s="22" t="s">
        <v>63</v>
      </c>
      <c r="B40" s="14" t="s">
        <v>64</v>
      </c>
      <c r="C40" s="15">
        <f>SUM(C41:C44)</f>
        <v>139485.5</v>
      </c>
      <c r="D40" s="15">
        <f>SUM(D41:D44)</f>
        <v>166619.5</v>
      </c>
      <c r="E40" s="15">
        <f t="shared" ref="E40:G40" si="11">SUM(E41:E44)</f>
        <v>27134.000000000004</v>
      </c>
      <c r="F40" s="15">
        <f t="shared" si="11"/>
        <v>170479.50000000003</v>
      </c>
      <c r="G40" s="15">
        <f t="shared" si="11"/>
        <v>3859.9999999999964</v>
      </c>
      <c r="H40" s="21"/>
    </row>
    <row r="41" spans="1:8" x14ac:dyDescent="0.25">
      <c r="A41" s="22" t="s">
        <v>65</v>
      </c>
      <c r="B41" s="14" t="s">
        <v>66</v>
      </c>
      <c r="C41" s="15">
        <v>17765.3</v>
      </c>
      <c r="D41" s="9">
        <v>33249.199999999997</v>
      </c>
      <c r="E41" s="9">
        <f t="shared" si="3"/>
        <v>15483.899999999998</v>
      </c>
      <c r="F41" s="8">
        <v>33217.5</v>
      </c>
      <c r="G41" s="9">
        <f t="shared" ref="G41:G44" si="12">F41-D41</f>
        <v>-31.69999999999709</v>
      </c>
    </row>
    <row r="42" spans="1:8" x14ac:dyDescent="0.25">
      <c r="A42" s="22" t="s">
        <v>67</v>
      </c>
      <c r="B42" s="14" t="s">
        <v>68</v>
      </c>
      <c r="C42" s="15">
        <v>49336.800000000003</v>
      </c>
      <c r="D42" s="9">
        <v>54171.3</v>
      </c>
      <c r="E42" s="9">
        <f t="shared" si="3"/>
        <v>4834.5</v>
      </c>
      <c r="F42" s="10">
        <v>56326.6</v>
      </c>
      <c r="G42" s="9">
        <f t="shared" si="12"/>
        <v>2155.2999999999956</v>
      </c>
    </row>
    <row r="43" spans="1:8" x14ac:dyDescent="0.25">
      <c r="A43" s="22" t="s">
        <v>69</v>
      </c>
      <c r="B43" s="14" t="s">
        <v>70</v>
      </c>
      <c r="C43" s="15">
        <v>67332.5</v>
      </c>
      <c r="D43" s="8">
        <v>73881.600000000006</v>
      </c>
      <c r="E43" s="9">
        <f t="shared" si="3"/>
        <v>6549.1000000000058</v>
      </c>
      <c r="F43" s="8">
        <v>76334.3</v>
      </c>
      <c r="G43" s="9">
        <f t="shared" si="12"/>
        <v>2452.6999999999971</v>
      </c>
    </row>
    <row r="44" spans="1:8" ht="31.5" x14ac:dyDescent="0.25">
      <c r="A44" s="22" t="s">
        <v>71</v>
      </c>
      <c r="B44" s="14" t="s">
        <v>72</v>
      </c>
      <c r="C44" s="15">
        <v>5050.8999999999996</v>
      </c>
      <c r="D44" s="8">
        <v>5317.4</v>
      </c>
      <c r="E44" s="9">
        <f t="shared" si="3"/>
        <v>266.5</v>
      </c>
      <c r="F44" s="8">
        <v>4601.1000000000004</v>
      </c>
      <c r="G44" s="9">
        <f t="shared" si="12"/>
        <v>-716.29999999999927</v>
      </c>
    </row>
    <row r="45" spans="1:8" x14ac:dyDescent="0.25">
      <c r="A45" s="22" t="s">
        <v>73</v>
      </c>
      <c r="B45" s="14" t="s">
        <v>74</v>
      </c>
      <c r="C45" s="15">
        <f>SUM(C46:C47)</f>
        <v>214171.4</v>
      </c>
      <c r="D45" s="15">
        <f>SUM(D46:D47)</f>
        <v>125022.6</v>
      </c>
      <c r="E45" s="15">
        <f>SUM(E46:E47)</f>
        <v>-89148.799999999988</v>
      </c>
      <c r="F45" s="15">
        <f>SUM(F46:F47)</f>
        <v>132319.29999999999</v>
      </c>
      <c r="G45" s="15">
        <f>SUM(G46:G47)</f>
        <v>7296.6999999999971</v>
      </c>
      <c r="H45" s="21"/>
    </row>
    <row r="46" spans="1:8" x14ac:dyDescent="0.25">
      <c r="A46" s="22" t="s">
        <v>75</v>
      </c>
      <c r="B46" s="14" t="s">
        <v>76</v>
      </c>
      <c r="C46" s="15">
        <v>133921</v>
      </c>
      <c r="D46" s="10">
        <v>40133.300000000003</v>
      </c>
      <c r="E46" s="9">
        <f t="shared" si="3"/>
        <v>-93787.7</v>
      </c>
      <c r="F46" s="10">
        <v>47430</v>
      </c>
      <c r="G46" s="9">
        <f t="shared" ref="G46:G47" si="13">F46-D46</f>
        <v>7296.6999999999971</v>
      </c>
    </row>
    <row r="47" spans="1:8" x14ac:dyDescent="0.25">
      <c r="A47" s="22" t="s">
        <v>93</v>
      </c>
      <c r="B47" s="14" t="s">
        <v>96</v>
      </c>
      <c r="C47" s="15">
        <v>80250.399999999994</v>
      </c>
      <c r="D47" s="11">
        <v>84889.3</v>
      </c>
      <c r="E47" s="9">
        <f t="shared" si="3"/>
        <v>4638.9000000000087</v>
      </c>
      <c r="F47" s="8">
        <v>84889.3</v>
      </c>
      <c r="G47" s="9">
        <f t="shared" si="13"/>
        <v>0</v>
      </c>
    </row>
    <row r="48" spans="1:8" x14ac:dyDescent="0.25">
      <c r="A48" s="22" t="s">
        <v>77</v>
      </c>
      <c r="B48" s="14" t="s">
        <v>78</v>
      </c>
      <c r="C48" s="15">
        <f>C49+C50</f>
        <v>12498.9</v>
      </c>
      <c r="D48" s="15">
        <f t="shared" ref="D48:G48" si="14">D49+D50</f>
        <v>12498.9</v>
      </c>
      <c r="E48" s="15">
        <f t="shared" si="14"/>
        <v>0</v>
      </c>
      <c r="F48" s="15">
        <f t="shared" si="14"/>
        <v>13606.4</v>
      </c>
      <c r="G48" s="15">
        <f t="shared" si="14"/>
        <v>1107.5</v>
      </c>
      <c r="H48" s="21"/>
    </row>
    <row r="49" spans="1:7" x14ac:dyDescent="0.25">
      <c r="A49" s="22" t="s">
        <v>79</v>
      </c>
      <c r="B49" s="14" t="s">
        <v>80</v>
      </c>
      <c r="C49" s="15">
        <v>6455.4</v>
      </c>
      <c r="D49" s="10">
        <v>6455.4</v>
      </c>
      <c r="E49" s="9">
        <f t="shared" si="3"/>
        <v>0</v>
      </c>
      <c r="F49" s="10">
        <v>7562.9</v>
      </c>
      <c r="G49" s="9">
        <f t="shared" ref="G49:G50" si="15">F49-D49</f>
        <v>1107.5</v>
      </c>
    </row>
    <row r="50" spans="1:7" x14ac:dyDescent="0.25">
      <c r="A50" s="22" t="s">
        <v>81</v>
      </c>
      <c r="B50" s="14" t="s">
        <v>82</v>
      </c>
      <c r="C50" s="15">
        <v>6043.5</v>
      </c>
      <c r="D50" s="9">
        <v>6043.5</v>
      </c>
      <c r="E50" s="9">
        <f t="shared" si="3"/>
        <v>0</v>
      </c>
      <c r="F50" s="8">
        <v>6043.5</v>
      </c>
      <c r="G50" s="9">
        <f t="shared" si="15"/>
        <v>0</v>
      </c>
    </row>
    <row r="51" spans="1:7" ht="30.75" customHeight="1" x14ac:dyDescent="0.25">
      <c r="A51" s="22" t="s">
        <v>83</v>
      </c>
      <c r="B51" s="14" t="s">
        <v>84</v>
      </c>
      <c r="C51" s="15">
        <f t="shared" ref="C51:G51" si="16">C52</f>
        <v>46</v>
      </c>
      <c r="D51" s="15">
        <f t="shared" si="16"/>
        <v>46</v>
      </c>
      <c r="E51" s="15">
        <f t="shared" si="16"/>
        <v>0</v>
      </c>
      <c r="F51" s="15">
        <f t="shared" si="16"/>
        <v>0</v>
      </c>
      <c r="G51" s="15">
        <f t="shared" si="16"/>
        <v>-46</v>
      </c>
    </row>
    <row r="52" spans="1:7" ht="31.5" x14ac:dyDescent="0.25">
      <c r="A52" s="22" t="s">
        <v>85</v>
      </c>
      <c r="B52" s="14" t="s">
        <v>86</v>
      </c>
      <c r="C52" s="15">
        <v>46</v>
      </c>
      <c r="D52" s="18">
        <v>46</v>
      </c>
      <c r="E52" s="9">
        <f t="shared" si="3"/>
        <v>0</v>
      </c>
      <c r="F52" s="18">
        <v>0</v>
      </c>
      <c r="G52" s="9">
        <f>F52-D52</f>
        <v>-46</v>
      </c>
    </row>
    <row r="53" spans="1:7" x14ac:dyDescent="0.25">
      <c r="A53" s="23" t="s">
        <v>87</v>
      </c>
      <c r="B53" s="23"/>
      <c r="C53" s="16">
        <f>C9+C17+C20+C27+C31+C38+C40+C45+C48+C51</f>
        <v>2118873.7999999998</v>
      </c>
      <c r="D53" s="16">
        <f t="shared" ref="D53:G53" si="17">D9+D17+D20+D27+D31+D38+D40+D45+D48+D51</f>
        <v>3363846.9000000004</v>
      </c>
      <c r="E53" s="16">
        <f t="shared" si="17"/>
        <v>1244973.1000000001</v>
      </c>
      <c r="F53" s="16">
        <f t="shared" si="17"/>
        <v>3258431.1</v>
      </c>
      <c r="G53" s="16">
        <f t="shared" si="17"/>
        <v>-105415.80000000003</v>
      </c>
    </row>
    <row r="55" spans="1:7" x14ac:dyDescent="0.25">
      <c r="E55" s="20"/>
    </row>
  </sheetData>
  <mergeCells count="10">
    <mergeCell ref="A53:B53"/>
    <mergeCell ref="A1:G1"/>
    <mergeCell ref="A2:G2"/>
    <mergeCell ref="A3:G3"/>
    <mergeCell ref="A5:A7"/>
    <mergeCell ref="B5:B7"/>
    <mergeCell ref="D6:E6"/>
    <mergeCell ref="C5:C6"/>
    <mergeCell ref="F6:G6"/>
    <mergeCell ref="D5:G5"/>
  </mergeCells>
  <pageMargins left="1.1811023622047245" right="0.59055118110236227" top="0.78740157480314965" bottom="0.78740157480314965" header="0.31496062992125984" footer="0.31496062992125984"/>
  <pageSetup paperSize="9" scale="57" fitToHeight="0" orientation="portrait" horizontalDpi="4294967295" verticalDpi="4294967295" r:id="rId1"/>
  <headerFooter differentFirst="1">
    <oddHeader>&amp;C&amp;P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Ассигнования на 2023 год</vt:lpstr>
      <vt:lpstr>'Ассигнования на 2023 год'!Заголовки_для_печати</vt:lpstr>
      <vt:lpstr>'Ассигнования на 2023 год'!Область_печати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2023-03-14T01:55:07Z</cp:lastPrinted>
  <dcterms:created xsi:type="dcterms:W3CDTF">2017-04-14T00:11:14Z</dcterms:created>
  <dcterms:modified xsi:type="dcterms:W3CDTF">2024-02-29T03:20:22Z</dcterms:modified>
</cp:coreProperties>
</file>