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120" yWindow="60" windowWidth="28695" windowHeight="12015"/>
  </bookViews>
  <sheets>
    <sheet name="Расходы на 2017 год" sheetId="5" r:id="rId1"/>
  </sheets>
  <externalReferences>
    <externalReference r:id="rId2"/>
  </externalReferences>
  <definedNames>
    <definedName name="_xlnm.Print_Titles" localSheetId="0">'Расходы на 2017 год'!$6:$7</definedName>
  </definedNames>
  <calcPr calcId="152511"/>
</workbook>
</file>

<file path=xl/calcChain.xml><?xml version="1.0" encoding="utf-8"?>
<calcChain xmlns="http://schemas.openxmlformats.org/spreadsheetml/2006/main">
  <c r="E49" i="5" l="1"/>
  <c r="E47" i="5"/>
  <c r="E46" i="5"/>
  <c r="E44" i="5"/>
  <c r="E43" i="5" s="1"/>
  <c r="K49" i="5"/>
  <c r="K47" i="5"/>
  <c r="K46" i="5"/>
  <c r="K44" i="5"/>
  <c r="K42" i="5"/>
  <c r="K41" i="5"/>
  <c r="K40" i="5"/>
  <c r="K39" i="5"/>
  <c r="K37" i="5"/>
  <c r="K35" i="5"/>
  <c r="K34" i="5"/>
  <c r="K33" i="5"/>
  <c r="K32" i="5"/>
  <c r="K31" i="5"/>
  <c r="K30" i="5"/>
  <c r="K28" i="5"/>
  <c r="K27" i="5"/>
  <c r="K26" i="5"/>
  <c r="K24" i="5"/>
  <c r="K23" i="5"/>
  <c r="K22" i="5"/>
  <c r="K21" i="5"/>
  <c r="K20" i="5"/>
  <c r="K19" i="5"/>
  <c r="K17" i="5"/>
  <c r="K16" i="5"/>
  <c r="K14" i="5"/>
  <c r="K13" i="5"/>
  <c r="K12" i="5"/>
  <c r="K11" i="5"/>
  <c r="K10" i="5"/>
  <c r="I44" i="5"/>
  <c r="I42" i="5"/>
  <c r="I40" i="5"/>
  <c r="I34" i="5"/>
  <c r="I33" i="5"/>
  <c r="I31" i="5"/>
  <c r="I30" i="5"/>
  <c r="I28" i="5"/>
  <c r="I27" i="5"/>
  <c r="I26" i="5"/>
  <c r="I23" i="5"/>
  <c r="I21" i="5"/>
  <c r="I20" i="5"/>
  <c r="I19" i="5"/>
  <c r="I17" i="5"/>
  <c r="I16" i="5"/>
  <c r="I14" i="5"/>
  <c r="I13" i="5"/>
  <c r="I12" i="5"/>
  <c r="I11" i="5"/>
  <c r="G44" i="5"/>
  <c r="G42" i="5"/>
  <c r="G40" i="5"/>
  <c r="G34" i="5"/>
  <c r="G33" i="5"/>
  <c r="G31" i="5"/>
  <c r="G30" i="5"/>
  <c r="G28" i="5"/>
  <c r="G27" i="5"/>
  <c r="G26" i="5"/>
  <c r="G23" i="5"/>
  <c r="G21" i="5"/>
  <c r="G20" i="5"/>
  <c r="G19" i="5"/>
  <c r="G17" i="5"/>
  <c r="G16" i="5"/>
  <c r="G14" i="5"/>
  <c r="G13" i="5"/>
  <c r="G12" i="5"/>
  <c r="G11" i="5"/>
  <c r="J48" i="5"/>
  <c r="H48" i="5"/>
  <c r="D48" i="5"/>
  <c r="J45" i="5"/>
  <c r="H45" i="5"/>
  <c r="D45" i="5"/>
  <c r="J43" i="5"/>
  <c r="H43" i="5"/>
  <c r="F43" i="5"/>
  <c r="D43" i="5"/>
  <c r="J38" i="5"/>
  <c r="H38" i="5"/>
  <c r="D38" i="5"/>
  <c r="J36" i="5"/>
  <c r="H36" i="5"/>
  <c r="D36" i="5"/>
  <c r="J29" i="5"/>
  <c r="H29" i="5"/>
  <c r="D29" i="5"/>
  <c r="J25" i="5"/>
  <c r="H25" i="5"/>
  <c r="F25" i="5"/>
  <c r="D25" i="5"/>
  <c r="J18" i="5"/>
  <c r="H18" i="5"/>
  <c r="D18" i="5"/>
  <c r="J15" i="5"/>
  <c r="H15" i="5"/>
  <c r="F15" i="5"/>
  <c r="D15" i="5"/>
  <c r="J8" i="5"/>
  <c r="H8" i="5"/>
  <c r="D8" i="5"/>
  <c r="E48" i="5"/>
  <c r="E42" i="5"/>
  <c r="E41" i="5"/>
  <c r="E40" i="5"/>
  <c r="E39" i="5"/>
  <c r="E37" i="5"/>
  <c r="E36" i="5" s="1"/>
  <c r="E35" i="5"/>
  <c r="E34" i="5"/>
  <c r="E33" i="5"/>
  <c r="E32" i="5"/>
  <c r="E31" i="5"/>
  <c r="E30" i="5"/>
  <c r="E28" i="5"/>
  <c r="E27" i="5"/>
  <c r="E26" i="5"/>
  <c r="E24" i="5"/>
  <c r="E23" i="5"/>
  <c r="E22" i="5"/>
  <c r="E21" i="5"/>
  <c r="E20" i="5"/>
  <c r="E19" i="5"/>
  <c r="E17" i="5"/>
  <c r="E16" i="5"/>
  <c r="E14" i="5"/>
  <c r="E13" i="5"/>
  <c r="E12" i="5"/>
  <c r="E11" i="5"/>
  <c r="E10" i="5"/>
  <c r="E9" i="5"/>
  <c r="C48" i="5"/>
  <c r="C45" i="5"/>
  <c r="C43" i="5"/>
  <c r="C38" i="5"/>
  <c r="C36" i="5"/>
  <c r="C29" i="5"/>
  <c r="C25" i="5"/>
  <c r="C18" i="5"/>
  <c r="C15" i="5"/>
  <c r="C8" i="5"/>
  <c r="K48" i="5" l="1"/>
  <c r="E45" i="5"/>
  <c r="G25" i="5"/>
  <c r="I25" i="5"/>
  <c r="I15" i="5"/>
  <c r="K25" i="5"/>
  <c r="K15" i="5"/>
  <c r="K38" i="5"/>
  <c r="K43" i="5"/>
  <c r="K45" i="5"/>
  <c r="K36" i="5"/>
  <c r="E18" i="5"/>
  <c r="E25" i="5"/>
  <c r="E38" i="5"/>
  <c r="G15" i="5"/>
  <c r="K18" i="5"/>
  <c r="K29" i="5"/>
  <c r="I43" i="5"/>
  <c r="E29" i="5"/>
  <c r="E15" i="5"/>
  <c r="J50" i="5"/>
  <c r="E8" i="5"/>
  <c r="H50" i="5"/>
  <c r="D50" i="5"/>
  <c r="G43" i="5"/>
  <c r="C50" i="5"/>
  <c r="K50" i="5" l="1"/>
  <c r="E50" i="5"/>
  <c r="I46" i="5"/>
  <c r="G46" i="5"/>
  <c r="F45" i="5"/>
  <c r="I35" i="5"/>
  <c r="G35" i="5"/>
  <c r="F36" i="5"/>
  <c r="I37" i="5"/>
  <c r="G37" i="5"/>
  <c r="I32" i="5"/>
  <c r="G32" i="5"/>
  <c r="F29" i="5"/>
  <c r="I47" i="5"/>
  <c r="G47" i="5"/>
  <c r="I24" i="5"/>
  <c r="G24" i="5"/>
  <c r="I41" i="5"/>
  <c r="G41" i="5"/>
  <c r="I49" i="5"/>
  <c r="G49" i="5"/>
  <c r="F48" i="5"/>
  <c r="F8" i="5"/>
  <c r="I29" i="5" l="1"/>
  <c r="G29" i="5"/>
  <c r="I22" i="5"/>
  <c r="G22" i="5"/>
  <c r="F18" i="5"/>
  <c r="G36" i="5"/>
  <c r="I36" i="5"/>
  <c r="G45" i="5"/>
  <c r="I45" i="5"/>
  <c r="I10" i="5"/>
  <c r="G10" i="5"/>
  <c r="G48" i="5"/>
  <c r="I48" i="5"/>
  <c r="G9" i="5"/>
  <c r="K9" i="5"/>
  <c r="K8" i="5" s="1"/>
  <c r="I9" i="5"/>
  <c r="I8" i="5" s="1"/>
  <c r="A1" i="5"/>
  <c r="I39" i="5"/>
  <c r="G8" i="5" l="1"/>
  <c r="G18" i="5"/>
  <c r="I18" i="5"/>
  <c r="G39" i="5"/>
  <c r="F38" i="5"/>
  <c r="F50" i="5" s="1"/>
  <c r="G50" i="5" l="1"/>
  <c r="I50" i="5"/>
  <c r="G38" i="5"/>
  <c r="I38" i="5"/>
</calcChain>
</file>

<file path=xl/sharedStrings.xml><?xml version="1.0" encoding="utf-8"?>
<sst xmlns="http://schemas.openxmlformats.org/spreadsheetml/2006/main" count="108" uniqueCount="105">
  <si>
    <t>Наименование показателя</t>
  </si>
  <si>
    <t>Уточненный план</t>
  </si>
  <si>
    <t>изменение 1</t>
  </si>
  <si>
    <t>изменение 2</t>
  </si>
  <si>
    <t>изменение 3</t>
  </si>
  <si>
    <t>изменение 4</t>
  </si>
  <si>
    <t>5=4-3</t>
  </si>
  <si>
    <t>7=6-4</t>
  </si>
  <si>
    <t>9=8-6</t>
  </si>
  <si>
    <t>11=10-8</t>
  </si>
  <si>
    <t>Первона-чальный план</t>
  </si>
  <si>
    <t xml:space="preserve">Сведения об изменениях, вносимых в решение о бюджете муниципального образования "Городской округ Ногликский", </t>
  </si>
  <si>
    <t>Решение Собрания от 22.12.2016 № 126</t>
  </si>
  <si>
    <t xml:space="preserve">Решение Собрания от 30.03.2017 № 137 </t>
  </si>
  <si>
    <t xml:space="preserve">Решение Собрания от 08.06.2017 № 147 </t>
  </si>
  <si>
    <t xml:space="preserve">Решение Собрания от 30.08.2017 № 159 </t>
  </si>
  <si>
    <t xml:space="preserve">Решение Собрания от 21.12.2017 № 179 </t>
  </si>
  <si>
    <t>по разделам и подразделам классификации расходов бюджета на 2017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</si>
  <si>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</si>
  <si>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</si>
  <si>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</si>
  <si>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</si>
  <si>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</si>
  <si>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</si>
  <si>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</si>
  <si>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</si>
  <si>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</si>
  <si>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</si>
  <si>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</si>
  <si>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</si>
  <si>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</si>
  <si>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</si>
  <si>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</si>
  <si>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</si>
  <si>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</si>
  <si>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</si>
  <si>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</si>
  <si>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</si>
  <si>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</si>
  <si>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</si>
  <si>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</si>
  <si>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</si>
  <si>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Топливно-энергетический комплекс</t>
  </si>
  <si>
    <t>0402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</si>
  <si>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</si>
  <si>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</si>
  <si>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</si>
  <si>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</si>
  <si>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</si>
  <si>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</si>
  <si>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</si>
  <si>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</si>
  <si>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</si>
  <si>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</si>
  <si>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</si>
  <si>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</si>
  <si>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</si>
  <si>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</si>
  <si>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</si>
  <si>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</si>
  <si>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</si>
  <si>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</si>
  <si>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</si>
  <si>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</si>
  <si>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</si>
  <si>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</si>
  <si>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</si>
  <si>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</si>
  <si>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</si>
  <si>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</si>
  <si>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</si>
  <si>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</si>
  <si>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</si>
  <si>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</si>
  <si>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</si>
  <si>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</si>
  <si>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</si>
  <si>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</si>
  <si>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</si>
  <si>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</si>
  <si>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</si>
  <si>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</si>
  <si>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</si>
  <si>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</si>
  <si>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</si>
  <si>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</si>
  <si>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</si>
  <si>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</si>
  <si>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</si>
  <si>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</si>
  <si>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</si>
  <si>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</si>
  <si>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</si>
  <si>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</si>
  <si>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</si>
  <si>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</si>
  <si>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</si>
  <si>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</si>
  <si>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</si>
  <si>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</si>
  <si>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</si>
  <si>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</si>
  <si>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ВСЕГО РАСХОДОВ:</t>
  </si>
  <si>
    <t xml:space="preserve">Отклоне-ние </t>
  </si>
  <si>
    <t>Раздел, под-раздел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</si>
</sst>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3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3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3" borderId="6"/>
    <xf numFmtId="0" fontId="6" fillId="3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3" borderId="0"/>
    <xf numFmtId="49" fontId="6" fillId="3" borderId="6"/>
    <xf numFmtId="0" fontId="5" fillId="0" borderId="3"/>
    <xf numFmtId="49" fontId="6" fillId="3" borderId="7"/>
    <xf numFmtId="49" fontId="6" fillId="3" borderId="4"/>
    <xf numFmtId="0" fontId="9" fillId="0" borderId="0"/>
    <xf numFmtId="0" fontId="3" fillId="0" borderId="2">
      <alignment vertical="top" wrapText="1"/>
    </xf>
  </cellStyleXfs>
  <cellXfs count="28">
    <xf numFmtId="0" fontId="0" fillId="0" borderId="0" xfId="0"/>
    <xf numFmtId="0" fontId="11" fillId="2" borderId="1" xfId="42" applyNumberFormat="1" applyFont="1" applyFill="1" applyBorder="1" applyAlignment="1" applyProtection="1">
      <alignment vertical="top" wrapText="1"/>
    </xf>
    <xf numFmtId="1" fontId="11" fillId="2" borderId="1" xfId="20" applyNumberFormat="1" applyFont="1" applyFill="1" applyBorder="1" applyAlignment="1" applyProtection="1">
      <alignment horizontal="center" vertical="top" shrinkToFit="1"/>
    </xf>
    <xf numFmtId="0" fontId="11" fillId="2" borderId="1" xfId="1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/>
    <xf numFmtId="0" fontId="10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left" vertical="center"/>
    </xf>
    <xf numFmtId="0" fontId="10" fillId="2" borderId="8" xfId="0" applyFont="1" applyFill="1" applyBorder="1" applyAlignment="1">
      <alignment horizontal="center" vertical="top" wrapText="1"/>
    </xf>
    <xf numFmtId="0" fontId="11" fillId="2" borderId="1" xfId="0" applyNumberFormat="1" applyFont="1" applyFill="1" applyBorder="1" applyAlignment="1">
      <alignment horizontal="center" vertical="top" justifyLastLine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11" fillId="2" borderId="1" xfId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165" fontId="11" fillId="2" borderId="1" xfId="0" applyNumberFormat="1" applyFont="1" applyFill="1" applyBorder="1" applyAlignment="1">
      <alignment horizontal="right" vertical="top"/>
    </xf>
    <xf numFmtId="165" fontId="11" fillId="2" borderId="0" xfId="0" applyNumberFormat="1" applyFont="1" applyFill="1"/>
    <xf numFmtId="165" fontId="11" fillId="2" borderId="1" xfId="1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vertical="top"/>
    </xf>
    <xf numFmtId="165" fontId="11" fillId="2" borderId="1" xfId="0" applyNumberFormat="1" applyFont="1" applyFill="1" applyBorder="1" applyAlignment="1" applyProtection="1">
      <alignment horizontal="right" vertical="top"/>
      <protection locked="0"/>
    </xf>
    <xf numFmtId="0" fontId="11" fillId="2" borderId="1" xfId="27" applyNumberFormat="1" applyFont="1" applyFill="1" applyBorder="1" applyAlignment="1" applyProtection="1">
      <alignment horizontal="left" wrapText="1"/>
      <protection locked="0"/>
    </xf>
    <xf numFmtId="0" fontId="11" fillId="2" borderId="1" xfId="1" applyFont="1" applyFill="1" applyBorder="1" applyAlignment="1">
      <alignment horizontal="center" wrapText="1"/>
    </xf>
    <xf numFmtId="165" fontId="11" fillId="2" borderId="1" xfId="1" applyNumberFormat="1" applyFont="1" applyFill="1" applyBorder="1" applyAlignment="1">
      <alignment horizontal="right"/>
    </xf>
    <xf numFmtId="165" fontId="11" fillId="2" borderId="0" xfId="0" applyNumberFormat="1" applyFont="1" applyFill="1" applyAlignment="1"/>
    <xf numFmtId="0" fontId="11" fillId="2" borderId="0" xfId="0" applyFont="1" applyFill="1" applyAlignment="1"/>
    <xf numFmtId="0" fontId="11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</cellXfs>
  <cellStyles count="43">
    <cellStyle name="br" xfId="2"/>
    <cellStyle name="col" xfId="3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1" xfId="25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5" xfId="39"/>
    <cellStyle name="xl46" xfId="40"/>
    <cellStyle name="xl60" xfId="42"/>
    <cellStyle name="Обычный" xfId="0" builtinId="0"/>
    <cellStyle name="Обычный 2" xfId="1"/>
    <cellStyle name="Обычный 3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5;&#1072;%202017-2019/&#1054;&#1090;&#1095;&#1077;&#1090;&#1099;%20&#1086;&#1073;%20&#1080;&#1089;&#1087;&#1086;&#1083;&#1085;&#1077;&#1085;&#1080;&#1080;%20&#1073;&#1102;&#1076;&#1078;&#1077;&#1090;&#1072;/&#1043;&#1086;&#1076;&#1086;&#1074;&#1086;&#1081;%20&#1086;&#1090;&#1095;&#1077;&#1090;/&#1055;&#1086;&#1082;&#1072;&#1079;&#1072;&#1090;&#1077;&#1083;&#1080;%20&#1057;&#1069;&#1056;/&#1057;&#1074;&#1077;&#1076;&#1077;&#1085;&#1080;&#1103;%20&#1086;%20&#1087;&#1083;.%20&#1080;%20&#1092;&#1072;&#1082;&#1090;.%20&#1087;&#1086;&#1082;&#1072;&#1079;&#1072;&#1090;&#1077;&#1083;&#1103;&#1093;%20&#1057;&#1069;&#10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отдельные показатели"/>
      <sheetName val="отд. показатели к отчету "/>
      <sheetName val="Лист3"/>
    </sheetNames>
    <sheetDataSet>
      <sheetData sheetId="0"/>
      <sheetData sheetId="1"/>
      <sheetData sheetId="2">
        <row r="1">
          <cell r="F1" t="str">
            <v>К отчету об исполнении бюджета МО "Городской округ Ногликский за 2017 год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C6" sqref="C6"/>
    </sheetView>
  </sheetViews>
  <sheetFormatPr defaultRowHeight="15.75" x14ac:dyDescent="0.25"/>
  <cols>
    <col min="1" max="1" width="47.28515625" style="7" customWidth="1"/>
    <col min="2" max="2" width="7.7109375" style="7" customWidth="1"/>
    <col min="3" max="3" width="13.140625" style="26" customWidth="1"/>
    <col min="4" max="4" width="13" style="26" customWidth="1"/>
    <col min="5" max="5" width="11.28515625" style="26" customWidth="1"/>
    <col min="6" max="6" width="13.28515625" style="26" customWidth="1"/>
    <col min="7" max="7" width="12" style="27" customWidth="1"/>
    <col min="8" max="8" width="13" style="27" customWidth="1"/>
    <col min="9" max="9" width="11.7109375" style="27" customWidth="1"/>
    <col min="10" max="10" width="13.140625" style="27" customWidth="1"/>
    <col min="11" max="11" width="12" style="27" customWidth="1"/>
    <col min="12" max="12" width="10.28515625" style="5" bestFit="1" customWidth="1"/>
    <col min="13" max="16384" width="9.140625" style="5"/>
  </cols>
  <sheetData>
    <row r="1" spans="1:12" ht="21.75" customHeight="1" x14ac:dyDescent="0.25">
      <c r="A1" s="4" t="str">
        <f>'[1]отд. показатели к отчету '!$F$1</f>
        <v>К отчету об исполнении бюджета МО "Городской округ Ногликский за 2017 год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2" s="7" customFormat="1" ht="46.5" customHeight="1" x14ac:dyDescent="0.25">
      <c r="A2" s="6" t="s">
        <v>11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7" customFormat="1" ht="31.5" customHeight="1" x14ac:dyDescent="0.25">
      <c r="A3" s="8" t="s">
        <v>17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2" s="7" customFormat="1" ht="21" customHeight="1" x14ac:dyDescent="0.25">
      <c r="A4" s="9" t="s">
        <v>0</v>
      </c>
      <c r="B4" s="10" t="s">
        <v>104</v>
      </c>
      <c r="C4" s="10" t="s">
        <v>10</v>
      </c>
      <c r="D4" s="10" t="s">
        <v>1</v>
      </c>
      <c r="E4" s="10"/>
      <c r="F4" s="10"/>
      <c r="G4" s="10"/>
      <c r="H4" s="10"/>
      <c r="I4" s="10"/>
      <c r="J4" s="10"/>
      <c r="K4" s="10"/>
    </row>
    <row r="5" spans="1:12" s="7" customFormat="1" ht="25.5" customHeight="1" x14ac:dyDescent="0.25">
      <c r="A5" s="9"/>
      <c r="B5" s="10"/>
      <c r="C5" s="10"/>
      <c r="D5" s="10" t="s">
        <v>2</v>
      </c>
      <c r="E5" s="10"/>
      <c r="F5" s="10" t="s">
        <v>3</v>
      </c>
      <c r="G5" s="10"/>
      <c r="H5" s="10" t="s">
        <v>4</v>
      </c>
      <c r="I5" s="10"/>
      <c r="J5" s="10" t="s">
        <v>5</v>
      </c>
      <c r="K5" s="10"/>
    </row>
    <row r="6" spans="1:12" ht="68.25" customHeight="1" x14ac:dyDescent="0.25">
      <c r="A6" s="9"/>
      <c r="B6" s="10"/>
      <c r="C6" s="11" t="s">
        <v>12</v>
      </c>
      <c r="D6" s="11" t="s">
        <v>13</v>
      </c>
      <c r="E6" s="12" t="s">
        <v>103</v>
      </c>
      <c r="F6" s="11" t="s">
        <v>14</v>
      </c>
      <c r="G6" s="12" t="s">
        <v>103</v>
      </c>
      <c r="H6" s="11" t="s">
        <v>15</v>
      </c>
      <c r="I6" s="12" t="s">
        <v>103</v>
      </c>
      <c r="J6" s="11" t="s">
        <v>16</v>
      </c>
      <c r="K6" s="12" t="s">
        <v>103</v>
      </c>
    </row>
    <row r="7" spans="1:12" s="15" customFormat="1" ht="16.5" customHeight="1" x14ac:dyDescent="0.25">
      <c r="A7" s="3">
        <v>1</v>
      </c>
      <c r="B7" s="13">
        <v>2</v>
      </c>
      <c r="C7" s="13">
        <v>3</v>
      </c>
      <c r="D7" s="13">
        <v>4</v>
      </c>
      <c r="E7" s="14" t="s">
        <v>6</v>
      </c>
      <c r="F7" s="14">
        <v>6</v>
      </c>
      <c r="G7" s="14" t="s">
        <v>7</v>
      </c>
      <c r="H7" s="14">
        <v>8</v>
      </c>
      <c r="I7" s="14" t="s">
        <v>8</v>
      </c>
      <c r="J7" s="14">
        <v>10</v>
      </c>
      <c r="K7" s="14" t="s">
        <v>9</v>
      </c>
    </row>
    <row r="8" spans="1:12" x14ac:dyDescent="0.25">
      <c r="A8" s="1" t="s">
        <v>18</v>
      </c>
      <c r="B8" s="2" t="s">
        <v>19</v>
      </c>
      <c r="C8" s="16">
        <f>C9+C10+C11+C12+C13+C14</f>
        <v>234877.3</v>
      </c>
      <c r="D8" s="16">
        <f t="shared" ref="D8:K8" si="0">D9+D10+D11+D12+D13+D14</f>
        <v>254856.5</v>
      </c>
      <c r="E8" s="16">
        <f t="shared" si="0"/>
        <v>19979.199999999997</v>
      </c>
      <c r="F8" s="16">
        <f>F9+F10+F11+F12+F13+F14</f>
        <v>254585.40000000002</v>
      </c>
      <c r="G8" s="16">
        <f t="shared" si="0"/>
        <v>-271.10000000000014</v>
      </c>
      <c r="H8" s="16">
        <f t="shared" si="0"/>
        <v>232455</v>
      </c>
      <c r="I8" s="16">
        <f t="shared" si="0"/>
        <v>-22130.399999999994</v>
      </c>
      <c r="J8" s="16">
        <f t="shared" si="0"/>
        <v>229036.79999999999</v>
      </c>
      <c r="K8" s="16">
        <f t="shared" si="0"/>
        <v>-3418.2000000000121</v>
      </c>
      <c r="L8" s="17"/>
    </row>
    <row r="9" spans="1:12" ht="47.25" x14ac:dyDescent="0.25">
      <c r="A9" s="1" t="s">
        <v>20</v>
      </c>
      <c r="B9" s="2" t="s">
        <v>21</v>
      </c>
      <c r="C9" s="16">
        <v>4803.5</v>
      </c>
      <c r="D9" s="18">
        <v>4803.5</v>
      </c>
      <c r="E9" s="18">
        <f t="shared" ref="E9:E14" si="1">D9-C9</f>
        <v>0</v>
      </c>
      <c r="F9" s="16">
        <v>4803.5</v>
      </c>
      <c r="G9" s="18">
        <f t="shared" ref="G9:G14" si="2">F9-D9</f>
        <v>0</v>
      </c>
      <c r="H9" s="18">
        <v>4803.5</v>
      </c>
      <c r="I9" s="18">
        <f t="shared" ref="I9:I14" si="3">H9-F9</f>
        <v>0</v>
      </c>
      <c r="J9" s="18">
        <v>5361.1</v>
      </c>
      <c r="K9" s="18">
        <f t="shared" ref="K9:K50" si="4">J9-H9</f>
        <v>557.60000000000036</v>
      </c>
      <c r="L9" s="17"/>
    </row>
    <row r="10" spans="1:12" ht="63" x14ac:dyDescent="0.25">
      <c r="A10" s="1" t="s">
        <v>22</v>
      </c>
      <c r="B10" s="2" t="s">
        <v>23</v>
      </c>
      <c r="C10" s="16">
        <v>8382.1</v>
      </c>
      <c r="D10" s="18">
        <v>8382.1</v>
      </c>
      <c r="E10" s="18">
        <f t="shared" si="1"/>
        <v>0</v>
      </c>
      <c r="F10" s="16">
        <v>8382.1</v>
      </c>
      <c r="G10" s="18">
        <f t="shared" si="2"/>
        <v>0</v>
      </c>
      <c r="H10" s="18">
        <v>8382.1</v>
      </c>
      <c r="I10" s="18">
        <f t="shared" si="3"/>
        <v>0</v>
      </c>
      <c r="J10" s="18">
        <v>8382.1</v>
      </c>
      <c r="K10" s="18">
        <f t="shared" si="4"/>
        <v>0</v>
      </c>
      <c r="L10" s="17"/>
    </row>
    <row r="11" spans="1:12" ht="68.25" customHeight="1" x14ac:dyDescent="0.25">
      <c r="A11" s="1" t="s">
        <v>24</v>
      </c>
      <c r="B11" s="2" t="s">
        <v>25</v>
      </c>
      <c r="C11" s="19">
        <v>72072.800000000003</v>
      </c>
      <c r="D11" s="18">
        <v>72072.800000000003</v>
      </c>
      <c r="E11" s="18">
        <f t="shared" si="1"/>
        <v>0</v>
      </c>
      <c r="F11" s="19">
        <v>72072.800000000003</v>
      </c>
      <c r="G11" s="18">
        <f t="shared" si="2"/>
        <v>0</v>
      </c>
      <c r="H11" s="18">
        <v>71379.8</v>
      </c>
      <c r="I11" s="18">
        <f t="shared" si="3"/>
        <v>-693</v>
      </c>
      <c r="J11" s="18">
        <v>71370.399999999994</v>
      </c>
      <c r="K11" s="18">
        <f t="shared" si="4"/>
        <v>-9.4000000000087311</v>
      </c>
      <c r="L11" s="17"/>
    </row>
    <row r="12" spans="1:12" ht="51" customHeight="1" x14ac:dyDescent="0.25">
      <c r="A12" s="1" t="s">
        <v>26</v>
      </c>
      <c r="B12" s="2" t="s">
        <v>27</v>
      </c>
      <c r="C12" s="19">
        <v>21709.200000000001</v>
      </c>
      <c r="D12" s="18">
        <v>21709.200000000001</v>
      </c>
      <c r="E12" s="18">
        <f t="shared" si="1"/>
        <v>0</v>
      </c>
      <c r="F12" s="19">
        <v>21709.200000000001</v>
      </c>
      <c r="G12" s="18">
        <f t="shared" si="2"/>
        <v>0</v>
      </c>
      <c r="H12" s="18">
        <v>21709.200000000001</v>
      </c>
      <c r="I12" s="18">
        <f t="shared" si="3"/>
        <v>0</v>
      </c>
      <c r="J12" s="18">
        <v>20902</v>
      </c>
      <c r="K12" s="18">
        <f t="shared" si="4"/>
        <v>-807.20000000000073</v>
      </c>
      <c r="L12" s="17"/>
    </row>
    <row r="13" spans="1:12" x14ac:dyDescent="0.25">
      <c r="A13" s="1" t="s">
        <v>28</v>
      </c>
      <c r="B13" s="2" t="s">
        <v>29</v>
      </c>
      <c r="C13" s="19">
        <v>1997.9</v>
      </c>
      <c r="D13" s="18">
        <v>1747.9</v>
      </c>
      <c r="E13" s="18">
        <f t="shared" si="1"/>
        <v>-250</v>
      </c>
      <c r="F13" s="19">
        <v>1576.8</v>
      </c>
      <c r="G13" s="18">
        <f t="shared" si="2"/>
        <v>-171.10000000000014</v>
      </c>
      <c r="H13" s="18">
        <v>1477.8</v>
      </c>
      <c r="I13" s="18">
        <f t="shared" si="3"/>
        <v>-99</v>
      </c>
      <c r="J13" s="18">
        <v>882.9</v>
      </c>
      <c r="K13" s="18">
        <f t="shared" si="4"/>
        <v>-594.9</v>
      </c>
      <c r="L13" s="17"/>
    </row>
    <row r="14" spans="1:12" x14ac:dyDescent="0.25">
      <c r="A14" s="1" t="s">
        <v>30</v>
      </c>
      <c r="B14" s="2" t="s">
        <v>31</v>
      </c>
      <c r="C14" s="19">
        <v>125911.8</v>
      </c>
      <c r="D14" s="18">
        <v>146141</v>
      </c>
      <c r="E14" s="18">
        <f t="shared" si="1"/>
        <v>20229.199999999997</v>
      </c>
      <c r="F14" s="19">
        <v>146041</v>
      </c>
      <c r="G14" s="18">
        <f t="shared" si="2"/>
        <v>-100</v>
      </c>
      <c r="H14" s="18">
        <v>124702.6</v>
      </c>
      <c r="I14" s="18">
        <f t="shared" si="3"/>
        <v>-21338.399999999994</v>
      </c>
      <c r="J14" s="18">
        <v>122138.3</v>
      </c>
      <c r="K14" s="18">
        <f t="shared" si="4"/>
        <v>-2564.3000000000029</v>
      </c>
      <c r="L14" s="17"/>
    </row>
    <row r="15" spans="1:12" ht="31.5" x14ac:dyDescent="0.25">
      <c r="A15" s="1" t="s">
        <v>32</v>
      </c>
      <c r="B15" s="2" t="s">
        <v>33</v>
      </c>
      <c r="C15" s="19">
        <f>C16+C17</f>
        <v>377</v>
      </c>
      <c r="D15" s="19">
        <f t="shared" ref="D15:J15" si="5">D16+D17</f>
        <v>377</v>
      </c>
      <c r="E15" s="19">
        <f t="shared" si="5"/>
        <v>0</v>
      </c>
      <c r="F15" s="19">
        <f t="shared" si="5"/>
        <v>475.4</v>
      </c>
      <c r="G15" s="19">
        <f t="shared" ref="G15:G50" si="6">F15-D15</f>
        <v>98.399999999999977</v>
      </c>
      <c r="H15" s="19">
        <f t="shared" si="5"/>
        <v>2949.3</v>
      </c>
      <c r="I15" s="19">
        <f t="shared" ref="I15:I50" si="7">H15-F15</f>
        <v>2473.9</v>
      </c>
      <c r="J15" s="19">
        <f t="shared" si="5"/>
        <v>3381.8</v>
      </c>
      <c r="K15" s="19">
        <f t="shared" si="4"/>
        <v>432.5</v>
      </c>
      <c r="L15" s="17"/>
    </row>
    <row r="16" spans="1:12" ht="47.25" x14ac:dyDescent="0.25">
      <c r="A16" s="1" t="s">
        <v>34</v>
      </c>
      <c r="B16" s="2" t="s">
        <v>35</v>
      </c>
      <c r="C16" s="16">
        <v>0</v>
      </c>
      <c r="D16" s="18">
        <v>0</v>
      </c>
      <c r="E16" s="18">
        <f t="shared" ref="E16:E49" si="8">D16-C16</f>
        <v>0</v>
      </c>
      <c r="F16" s="16">
        <v>98.4</v>
      </c>
      <c r="G16" s="18">
        <f t="shared" si="6"/>
        <v>98.4</v>
      </c>
      <c r="H16" s="18">
        <v>2572.3000000000002</v>
      </c>
      <c r="I16" s="18">
        <f t="shared" si="7"/>
        <v>2473.9</v>
      </c>
      <c r="J16" s="18">
        <v>3004.8</v>
      </c>
      <c r="K16" s="18">
        <f t="shared" si="4"/>
        <v>432.5</v>
      </c>
      <c r="L16" s="17"/>
    </row>
    <row r="17" spans="1:12" ht="47.25" x14ac:dyDescent="0.25">
      <c r="A17" s="1" t="s">
        <v>36</v>
      </c>
      <c r="B17" s="2" t="s">
        <v>37</v>
      </c>
      <c r="C17" s="16">
        <v>377</v>
      </c>
      <c r="D17" s="18">
        <v>377</v>
      </c>
      <c r="E17" s="18">
        <f t="shared" si="8"/>
        <v>0</v>
      </c>
      <c r="F17" s="16">
        <v>377</v>
      </c>
      <c r="G17" s="18">
        <f t="shared" si="6"/>
        <v>0</v>
      </c>
      <c r="H17" s="18">
        <v>377</v>
      </c>
      <c r="I17" s="18">
        <f t="shared" si="7"/>
        <v>0</v>
      </c>
      <c r="J17" s="18">
        <v>377</v>
      </c>
      <c r="K17" s="18">
        <f t="shared" si="4"/>
        <v>0</v>
      </c>
      <c r="L17" s="17"/>
    </row>
    <row r="18" spans="1:12" x14ac:dyDescent="0.25">
      <c r="A18" s="1" t="s">
        <v>38</v>
      </c>
      <c r="B18" s="2" t="s">
        <v>39</v>
      </c>
      <c r="C18" s="19">
        <f>C19+C20+C21+C22+C23+C24</f>
        <v>142113.60000000001</v>
      </c>
      <c r="D18" s="19">
        <f t="shared" ref="D18:J18" si="9">D19+D20+D21+D22+D23+D24</f>
        <v>199597</v>
      </c>
      <c r="E18" s="19">
        <f t="shared" si="9"/>
        <v>57483.399999999994</v>
      </c>
      <c r="F18" s="19">
        <f t="shared" si="9"/>
        <v>256183.5</v>
      </c>
      <c r="G18" s="19">
        <f t="shared" si="6"/>
        <v>56586.5</v>
      </c>
      <c r="H18" s="19">
        <f t="shared" si="9"/>
        <v>255442</v>
      </c>
      <c r="I18" s="19">
        <f t="shared" si="7"/>
        <v>-741.5</v>
      </c>
      <c r="J18" s="19">
        <f t="shared" si="9"/>
        <v>253806.9</v>
      </c>
      <c r="K18" s="19">
        <f t="shared" si="4"/>
        <v>-1635.1000000000058</v>
      </c>
      <c r="L18" s="17"/>
    </row>
    <row r="19" spans="1:12" x14ac:dyDescent="0.25">
      <c r="A19" s="1" t="s">
        <v>40</v>
      </c>
      <c r="B19" s="2" t="s">
        <v>41</v>
      </c>
      <c r="C19" s="19">
        <v>1414.2</v>
      </c>
      <c r="D19" s="18">
        <v>1496.8</v>
      </c>
      <c r="E19" s="18">
        <f t="shared" si="8"/>
        <v>82.599999999999909</v>
      </c>
      <c r="F19" s="19">
        <v>1496.8</v>
      </c>
      <c r="G19" s="18">
        <f t="shared" si="6"/>
        <v>0</v>
      </c>
      <c r="H19" s="18">
        <v>1496.8</v>
      </c>
      <c r="I19" s="18">
        <f t="shared" si="7"/>
        <v>0</v>
      </c>
      <c r="J19" s="18">
        <v>1496.8</v>
      </c>
      <c r="K19" s="18">
        <f t="shared" si="4"/>
        <v>0</v>
      </c>
      <c r="L19" s="17"/>
    </row>
    <row r="20" spans="1:12" x14ac:dyDescent="0.25">
      <c r="A20" s="1" t="s">
        <v>42</v>
      </c>
      <c r="B20" s="2" t="s">
        <v>43</v>
      </c>
      <c r="C20" s="19">
        <v>0</v>
      </c>
      <c r="D20" s="18">
        <v>12616.8</v>
      </c>
      <c r="E20" s="18">
        <f t="shared" si="8"/>
        <v>12616.8</v>
      </c>
      <c r="F20" s="19">
        <v>12616.8</v>
      </c>
      <c r="G20" s="18">
        <f t="shared" si="6"/>
        <v>0</v>
      </c>
      <c r="H20" s="18">
        <v>12616.8</v>
      </c>
      <c r="I20" s="18">
        <f t="shared" si="7"/>
        <v>0</v>
      </c>
      <c r="J20" s="18">
        <v>12608.8</v>
      </c>
      <c r="K20" s="18">
        <f t="shared" si="4"/>
        <v>-8</v>
      </c>
      <c r="L20" s="17"/>
    </row>
    <row r="21" spans="1:12" x14ac:dyDescent="0.25">
      <c r="A21" s="1" t="s">
        <v>44</v>
      </c>
      <c r="B21" s="2" t="s">
        <v>45</v>
      </c>
      <c r="C21" s="19">
        <v>3513.8</v>
      </c>
      <c r="D21" s="18">
        <v>3595.1</v>
      </c>
      <c r="E21" s="18">
        <f t="shared" si="8"/>
        <v>81.299999999999727</v>
      </c>
      <c r="F21" s="19">
        <v>1754.2</v>
      </c>
      <c r="G21" s="18">
        <f t="shared" si="6"/>
        <v>-1840.8999999999999</v>
      </c>
      <c r="H21" s="18">
        <v>1754.2</v>
      </c>
      <c r="I21" s="18">
        <f t="shared" si="7"/>
        <v>0</v>
      </c>
      <c r="J21" s="18">
        <v>1317.1</v>
      </c>
      <c r="K21" s="18">
        <f t="shared" si="4"/>
        <v>-437.10000000000014</v>
      </c>
      <c r="L21" s="17"/>
    </row>
    <row r="22" spans="1:12" x14ac:dyDescent="0.25">
      <c r="A22" s="1" t="s">
        <v>46</v>
      </c>
      <c r="B22" s="2" t="s">
        <v>47</v>
      </c>
      <c r="C22" s="16">
        <v>13727.2</v>
      </c>
      <c r="D22" s="18">
        <v>13727.2</v>
      </c>
      <c r="E22" s="18">
        <f t="shared" si="8"/>
        <v>0</v>
      </c>
      <c r="F22" s="16">
        <v>13727.2</v>
      </c>
      <c r="G22" s="18">
        <f t="shared" si="6"/>
        <v>0</v>
      </c>
      <c r="H22" s="18">
        <v>13727.2</v>
      </c>
      <c r="I22" s="18">
        <f t="shared" si="7"/>
        <v>0</v>
      </c>
      <c r="J22" s="18">
        <v>13727.2</v>
      </c>
      <c r="K22" s="18">
        <f t="shared" si="4"/>
        <v>0</v>
      </c>
      <c r="L22" s="17"/>
    </row>
    <row r="23" spans="1:12" x14ac:dyDescent="0.25">
      <c r="A23" s="1" t="s">
        <v>48</v>
      </c>
      <c r="B23" s="2" t="s">
        <v>49</v>
      </c>
      <c r="C23" s="16">
        <v>115093.8</v>
      </c>
      <c r="D23" s="18">
        <v>159796.5</v>
      </c>
      <c r="E23" s="18">
        <f t="shared" si="8"/>
        <v>44702.7</v>
      </c>
      <c r="F23" s="16">
        <v>168763.9</v>
      </c>
      <c r="G23" s="18">
        <f t="shared" si="6"/>
        <v>8967.3999999999942</v>
      </c>
      <c r="H23" s="18">
        <v>168763.9</v>
      </c>
      <c r="I23" s="18">
        <f t="shared" si="7"/>
        <v>0</v>
      </c>
      <c r="J23" s="18">
        <v>168763.9</v>
      </c>
      <c r="K23" s="18">
        <f t="shared" si="4"/>
        <v>0</v>
      </c>
      <c r="L23" s="17"/>
    </row>
    <row r="24" spans="1:12" ht="31.5" x14ac:dyDescent="0.25">
      <c r="A24" s="1" t="s">
        <v>50</v>
      </c>
      <c r="B24" s="2" t="s">
        <v>51</v>
      </c>
      <c r="C24" s="16">
        <v>8364.6</v>
      </c>
      <c r="D24" s="20">
        <v>8364.6</v>
      </c>
      <c r="E24" s="18">
        <f t="shared" si="8"/>
        <v>0</v>
      </c>
      <c r="F24" s="16">
        <v>57824.6</v>
      </c>
      <c r="G24" s="18">
        <f t="shared" si="6"/>
        <v>49460</v>
      </c>
      <c r="H24" s="18">
        <v>57083.1</v>
      </c>
      <c r="I24" s="18">
        <f t="shared" si="7"/>
        <v>-741.5</v>
      </c>
      <c r="J24" s="18">
        <v>55893.1</v>
      </c>
      <c r="K24" s="18">
        <f t="shared" si="4"/>
        <v>-1190</v>
      </c>
      <c r="L24" s="17"/>
    </row>
    <row r="25" spans="1:12" ht="23.25" customHeight="1" x14ac:dyDescent="0.25">
      <c r="A25" s="1" t="s">
        <v>52</v>
      </c>
      <c r="B25" s="2" t="s">
        <v>53</v>
      </c>
      <c r="C25" s="19">
        <f>C26+C27+C28</f>
        <v>343027.9</v>
      </c>
      <c r="D25" s="19">
        <f t="shared" ref="D25:J25" si="10">D26+D27+D28</f>
        <v>397237.6</v>
      </c>
      <c r="E25" s="19">
        <f t="shared" si="10"/>
        <v>54209.7</v>
      </c>
      <c r="F25" s="19">
        <f t="shared" si="10"/>
        <v>792610.5</v>
      </c>
      <c r="G25" s="19">
        <f t="shared" si="6"/>
        <v>395372.9</v>
      </c>
      <c r="H25" s="19">
        <f t="shared" si="10"/>
        <v>790025.7</v>
      </c>
      <c r="I25" s="19">
        <f t="shared" si="7"/>
        <v>-2584.8000000000466</v>
      </c>
      <c r="J25" s="19">
        <f t="shared" si="10"/>
        <v>674248.5</v>
      </c>
      <c r="K25" s="19">
        <f t="shared" si="4"/>
        <v>-115777.19999999995</v>
      </c>
      <c r="L25" s="17"/>
    </row>
    <row r="26" spans="1:12" x14ac:dyDescent="0.25">
      <c r="A26" s="1" t="s">
        <v>54</v>
      </c>
      <c r="B26" s="2" t="s">
        <v>55</v>
      </c>
      <c r="C26" s="19">
        <v>258738.9</v>
      </c>
      <c r="D26" s="20">
        <v>310323.3</v>
      </c>
      <c r="E26" s="18">
        <f t="shared" si="8"/>
        <v>51584.399999999994</v>
      </c>
      <c r="F26" s="19">
        <v>644261.19999999995</v>
      </c>
      <c r="G26" s="18">
        <f t="shared" si="6"/>
        <v>333937.89999999997</v>
      </c>
      <c r="H26" s="18">
        <v>640624.1</v>
      </c>
      <c r="I26" s="18">
        <f t="shared" si="7"/>
        <v>-3637.0999999999767</v>
      </c>
      <c r="J26" s="18">
        <v>542844.6</v>
      </c>
      <c r="K26" s="18">
        <f t="shared" si="4"/>
        <v>-97779.5</v>
      </c>
      <c r="L26" s="17"/>
    </row>
    <row r="27" spans="1:12" x14ac:dyDescent="0.25">
      <c r="A27" s="1" t="s">
        <v>56</v>
      </c>
      <c r="B27" s="2" t="s">
        <v>57</v>
      </c>
      <c r="C27" s="19">
        <v>53444.800000000003</v>
      </c>
      <c r="D27" s="20">
        <v>54002.8</v>
      </c>
      <c r="E27" s="18">
        <f t="shared" si="8"/>
        <v>558</v>
      </c>
      <c r="F27" s="19">
        <v>103472.9</v>
      </c>
      <c r="G27" s="18">
        <f t="shared" si="6"/>
        <v>49470.099999999991</v>
      </c>
      <c r="H27" s="18">
        <v>115080.1</v>
      </c>
      <c r="I27" s="18">
        <f t="shared" si="7"/>
        <v>11607.200000000012</v>
      </c>
      <c r="J27" s="18">
        <v>97082.4</v>
      </c>
      <c r="K27" s="18">
        <f t="shared" si="4"/>
        <v>-17997.700000000012</v>
      </c>
      <c r="L27" s="17"/>
    </row>
    <row r="28" spans="1:12" x14ac:dyDescent="0.25">
      <c r="A28" s="1" t="s">
        <v>58</v>
      </c>
      <c r="B28" s="2" t="s">
        <v>59</v>
      </c>
      <c r="C28" s="19">
        <v>30844.2</v>
      </c>
      <c r="D28" s="20">
        <v>32911.5</v>
      </c>
      <c r="E28" s="18">
        <f t="shared" si="8"/>
        <v>2067.2999999999993</v>
      </c>
      <c r="F28" s="19">
        <v>44876.4</v>
      </c>
      <c r="G28" s="18">
        <f t="shared" si="6"/>
        <v>11964.900000000001</v>
      </c>
      <c r="H28" s="18">
        <v>34321.5</v>
      </c>
      <c r="I28" s="18">
        <f t="shared" si="7"/>
        <v>-10554.900000000001</v>
      </c>
      <c r="J28" s="18">
        <v>34321.5</v>
      </c>
      <c r="K28" s="18">
        <f t="shared" si="4"/>
        <v>0</v>
      </c>
      <c r="L28" s="17"/>
    </row>
    <row r="29" spans="1:12" x14ac:dyDescent="0.25">
      <c r="A29" s="1" t="s">
        <v>60</v>
      </c>
      <c r="B29" s="2" t="s">
        <v>61</v>
      </c>
      <c r="C29" s="19">
        <f>C30+C31+C32+C33+C34+C35</f>
        <v>525363.80000000005</v>
      </c>
      <c r="D29" s="19">
        <f t="shared" ref="D29:J29" si="11">D30+D31+D32+D33+D34+D35</f>
        <v>539880.5</v>
      </c>
      <c r="E29" s="19">
        <f t="shared" si="11"/>
        <v>14516.700000000026</v>
      </c>
      <c r="F29" s="19">
        <f t="shared" si="11"/>
        <v>568745.1</v>
      </c>
      <c r="G29" s="19">
        <f t="shared" si="6"/>
        <v>28864.599999999977</v>
      </c>
      <c r="H29" s="19">
        <f t="shared" si="11"/>
        <v>576777.29999999993</v>
      </c>
      <c r="I29" s="19">
        <f t="shared" si="7"/>
        <v>8032.1999999999534</v>
      </c>
      <c r="J29" s="19">
        <f t="shared" si="11"/>
        <v>601357.6</v>
      </c>
      <c r="K29" s="19">
        <f t="shared" si="4"/>
        <v>24580.300000000047</v>
      </c>
      <c r="L29" s="17"/>
    </row>
    <row r="30" spans="1:12" x14ac:dyDescent="0.25">
      <c r="A30" s="1" t="s">
        <v>62</v>
      </c>
      <c r="B30" s="2" t="s">
        <v>63</v>
      </c>
      <c r="C30" s="19">
        <v>175299.4</v>
      </c>
      <c r="D30" s="20">
        <v>174380.2</v>
      </c>
      <c r="E30" s="18">
        <f t="shared" si="8"/>
        <v>-919.19999999998254</v>
      </c>
      <c r="F30" s="19">
        <v>180693.6</v>
      </c>
      <c r="G30" s="18">
        <f t="shared" si="6"/>
        <v>6313.3999999999942</v>
      </c>
      <c r="H30" s="18">
        <v>180746.6</v>
      </c>
      <c r="I30" s="18">
        <f t="shared" si="7"/>
        <v>53</v>
      </c>
      <c r="J30" s="18">
        <v>179847.5</v>
      </c>
      <c r="K30" s="18">
        <f t="shared" si="4"/>
        <v>-899.10000000000582</v>
      </c>
      <c r="L30" s="17"/>
    </row>
    <row r="31" spans="1:12" x14ac:dyDescent="0.25">
      <c r="A31" s="1" t="s">
        <v>64</v>
      </c>
      <c r="B31" s="2" t="s">
        <v>65</v>
      </c>
      <c r="C31" s="19">
        <v>246263.1</v>
      </c>
      <c r="D31" s="20">
        <v>253918.2</v>
      </c>
      <c r="E31" s="18">
        <f t="shared" si="8"/>
        <v>7655.1000000000058</v>
      </c>
      <c r="F31" s="19">
        <v>275750.09999999998</v>
      </c>
      <c r="G31" s="18">
        <f t="shared" si="6"/>
        <v>21831.899999999965</v>
      </c>
      <c r="H31" s="18">
        <v>289898.40000000002</v>
      </c>
      <c r="I31" s="18">
        <f t="shared" si="7"/>
        <v>14148.300000000047</v>
      </c>
      <c r="J31" s="18">
        <v>313711.90000000002</v>
      </c>
      <c r="K31" s="18">
        <f t="shared" si="4"/>
        <v>23813.5</v>
      </c>
      <c r="L31" s="17"/>
    </row>
    <row r="32" spans="1:12" x14ac:dyDescent="0.25">
      <c r="A32" s="1" t="s">
        <v>66</v>
      </c>
      <c r="B32" s="2" t="s">
        <v>67</v>
      </c>
      <c r="C32" s="16">
        <v>93809.2</v>
      </c>
      <c r="D32" s="18">
        <v>101590</v>
      </c>
      <c r="E32" s="18">
        <f t="shared" si="8"/>
        <v>7780.8000000000029</v>
      </c>
      <c r="F32" s="16">
        <v>102309.3</v>
      </c>
      <c r="G32" s="18">
        <f t="shared" si="6"/>
        <v>719.30000000000291</v>
      </c>
      <c r="H32" s="18">
        <v>96140.2</v>
      </c>
      <c r="I32" s="18">
        <f t="shared" si="7"/>
        <v>-6169.1000000000058</v>
      </c>
      <c r="J32" s="18">
        <v>97248.6</v>
      </c>
      <c r="K32" s="18">
        <f t="shared" si="4"/>
        <v>1108.4000000000087</v>
      </c>
      <c r="L32" s="17"/>
    </row>
    <row r="33" spans="1:12" ht="31.5" x14ac:dyDescent="0.25">
      <c r="A33" s="1" t="s">
        <v>68</v>
      </c>
      <c r="B33" s="2" t="s">
        <v>69</v>
      </c>
      <c r="C33" s="19">
        <v>0</v>
      </c>
      <c r="D33" s="18">
        <v>0</v>
      </c>
      <c r="E33" s="18">
        <f t="shared" si="8"/>
        <v>0</v>
      </c>
      <c r="F33" s="19">
        <v>0</v>
      </c>
      <c r="G33" s="18">
        <f t="shared" si="6"/>
        <v>0</v>
      </c>
      <c r="H33" s="18">
        <v>0</v>
      </c>
      <c r="I33" s="18">
        <f t="shared" si="7"/>
        <v>0</v>
      </c>
      <c r="J33" s="18">
        <v>557.5</v>
      </c>
      <c r="K33" s="18">
        <f t="shared" si="4"/>
        <v>557.5</v>
      </c>
      <c r="L33" s="17"/>
    </row>
    <row r="34" spans="1:12" x14ac:dyDescent="0.25">
      <c r="A34" s="1" t="s">
        <v>70</v>
      </c>
      <c r="B34" s="2" t="s">
        <v>71</v>
      </c>
      <c r="C34" s="19">
        <v>6129.9</v>
      </c>
      <c r="D34" s="18">
        <v>6129.9</v>
      </c>
      <c r="E34" s="18">
        <f t="shared" si="8"/>
        <v>0</v>
      </c>
      <c r="F34" s="19">
        <v>6129.9</v>
      </c>
      <c r="G34" s="18">
        <f t="shared" si="6"/>
        <v>0</v>
      </c>
      <c r="H34" s="18">
        <v>6129.9</v>
      </c>
      <c r="I34" s="18">
        <f t="shared" si="7"/>
        <v>0</v>
      </c>
      <c r="J34" s="18">
        <v>6129.9</v>
      </c>
      <c r="K34" s="18">
        <f t="shared" si="4"/>
        <v>0</v>
      </c>
      <c r="L34" s="17"/>
    </row>
    <row r="35" spans="1:12" x14ac:dyDescent="0.25">
      <c r="A35" s="1" t="s">
        <v>72</v>
      </c>
      <c r="B35" s="2" t="s">
        <v>73</v>
      </c>
      <c r="C35" s="16">
        <v>3862.2</v>
      </c>
      <c r="D35" s="18">
        <v>3862.2</v>
      </c>
      <c r="E35" s="18">
        <f t="shared" si="8"/>
        <v>0</v>
      </c>
      <c r="F35" s="16">
        <v>3862.2</v>
      </c>
      <c r="G35" s="18">
        <f t="shared" si="6"/>
        <v>0</v>
      </c>
      <c r="H35" s="18">
        <v>3862.2</v>
      </c>
      <c r="I35" s="18">
        <f t="shared" si="7"/>
        <v>0</v>
      </c>
      <c r="J35" s="18">
        <v>3862.2</v>
      </c>
      <c r="K35" s="18">
        <f t="shared" si="4"/>
        <v>0</v>
      </c>
      <c r="L35" s="17"/>
    </row>
    <row r="36" spans="1:12" x14ac:dyDescent="0.25">
      <c r="A36" s="1" t="s">
        <v>74</v>
      </c>
      <c r="B36" s="2" t="s">
        <v>75</v>
      </c>
      <c r="C36" s="19">
        <f>C37</f>
        <v>82794.600000000006</v>
      </c>
      <c r="D36" s="19">
        <f t="shared" ref="D36:J36" si="12">D37</f>
        <v>84078.6</v>
      </c>
      <c r="E36" s="19">
        <f t="shared" si="12"/>
        <v>1284</v>
      </c>
      <c r="F36" s="19">
        <f t="shared" si="12"/>
        <v>84148.6</v>
      </c>
      <c r="G36" s="19">
        <f t="shared" si="6"/>
        <v>70</v>
      </c>
      <c r="H36" s="19">
        <f t="shared" si="12"/>
        <v>97116.2</v>
      </c>
      <c r="I36" s="19">
        <f t="shared" si="7"/>
        <v>12967.599999999991</v>
      </c>
      <c r="J36" s="19">
        <f t="shared" si="12"/>
        <v>99128.4</v>
      </c>
      <c r="K36" s="19">
        <f t="shared" si="4"/>
        <v>2012.1999999999971</v>
      </c>
      <c r="L36" s="17"/>
    </row>
    <row r="37" spans="1:12" x14ac:dyDescent="0.25">
      <c r="A37" s="1" t="s">
        <v>76</v>
      </c>
      <c r="B37" s="2" t="s">
        <v>77</v>
      </c>
      <c r="C37" s="16">
        <v>82794.600000000006</v>
      </c>
      <c r="D37" s="18">
        <v>84078.6</v>
      </c>
      <c r="E37" s="18">
        <f t="shared" si="8"/>
        <v>1284</v>
      </c>
      <c r="F37" s="16">
        <v>84148.6</v>
      </c>
      <c r="G37" s="18">
        <f t="shared" si="6"/>
        <v>70</v>
      </c>
      <c r="H37" s="18">
        <v>97116.2</v>
      </c>
      <c r="I37" s="18">
        <f t="shared" si="7"/>
        <v>12967.599999999991</v>
      </c>
      <c r="J37" s="18">
        <v>99128.4</v>
      </c>
      <c r="K37" s="18">
        <f t="shared" si="4"/>
        <v>2012.1999999999971</v>
      </c>
      <c r="L37" s="17"/>
    </row>
    <row r="38" spans="1:12" x14ac:dyDescent="0.25">
      <c r="A38" s="1" t="s">
        <v>78</v>
      </c>
      <c r="B38" s="2" t="s">
        <v>79</v>
      </c>
      <c r="C38" s="19">
        <f>C39+C40+C41+C42</f>
        <v>114857.90000000001</v>
      </c>
      <c r="D38" s="19">
        <f t="shared" ref="D38:J38" si="13">D39+D40+D41+D42</f>
        <v>123719.40000000001</v>
      </c>
      <c r="E38" s="19">
        <f t="shared" si="13"/>
        <v>8861.5</v>
      </c>
      <c r="F38" s="19">
        <f t="shared" si="13"/>
        <v>125511</v>
      </c>
      <c r="G38" s="19">
        <f t="shared" si="6"/>
        <v>1791.5999999999913</v>
      </c>
      <c r="H38" s="19">
        <f t="shared" si="13"/>
        <v>129440.6</v>
      </c>
      <c r="I38" s="19">
        <f t="shared" si="7"/>
        <v>3929.6000000000058</v>
      </c>
      <c r="J38" s="19">
        <f t="shared" si="13"/>
        <v>120521.8</v>
      </c>
      <c r="K38" s="19">
        <f t="shared" si="4"/>
        <v>-8918.8000000000029</v>
      </c>
      <c r="L38" s="17"/>
    </row>
    <row r="39" spans="1:12" x14ac:dyDescent="0.25">
      <c r="A39" s="1" t="s">
        <v>80</v>
      </c>
      <c r="B39" s="2" t="s">
        <v>81</v>
      </c>
      <c r="C39" s="16">
        <v>8909.4</v>
      </c>
      <c r="D39" s="18">
        <v>8909.4</v>
      </c>
      <c r="E39" s="18">
        <f t="shared" si="8"/>
        <v>0</v>
      </c>
      <c r="F39" s="16">
        <v>8909.4</v>
      </c>
      <c r="G39" s="18">
        <f t="shared" si="6"/>
        <v>0</v>
      </c>
      <c r="H39" s="18">
        <v>12792.4</v>
      </c>
      <c r="I39" s="18">
        <f t="shared" si="7"/>
        <v>3883</v>
      </c>
      <c r="J39" s="18">
        <v>12543.5</v>
      </c>
      <c r="K39" s="18">
        <f t="shared" si="4"/>
        <v>-248.89999999999964</v>
      </c>
      <c r="L39" s="17"/>
    </row>
    <row r="40" spans="1:12" x14ac:dyDescent="0.25">
      <c r="A40" s="1" t="s">
        <v>82</v>
      </c>
      <c r="B40" s="2" t="s">
        <v>83</v>
      </c>
      <c r="C40" s="19">
        <v>38899.800000000003</v>
      </c>
      <c r="D40" s="18">
        <v>45790.3</v>
      </c>
      <c r="E40" s="18">
        <f t="shared" si="8"/>
        <v>6890.5</v>
      </c>
      <c r="F40" s="19">
        <v>45973</v>
      </c>
      <c r="G40" s="18">
        <f t="shared" si="6"/>
        <v>182.69999999999709</v>
      </c>
      <c r="H40" s="18">
        <v>46219.6</v>
      </c>
      <c r="I40" s="18">
        <f t="shared" si="7"/>
        <v>246.59999999999854</v>
      </c>
      <c r="J40" s="18">
        <v>44579.6</v>
      </c>
      <c r="K40" s="18">
        <f t="shared" si="4"/>
        <v>-1640</v>
      </c>
      <c r="L40" s="17"/>
    </row>
    <row r="41" spans="1:12" x14ac:dyDescent="0.25">
      <c r="A41" s="1" t="s">
        <v>84</v>
      </c>
      <c r="B41" s="2" t="s">
        <v>85</v>
      </c>
      <c r="C41" s="16">
        <v>64285.5</v>
      </c>
      <c r="D41" s="18">
        <v>66256.5</v>
      </c>
      <c r="E41" s="18">
        <f t="shared" si="8"/>
        <v>1971</v>
      </c>
      <c r="F41" s="16">
        <v>66256.5</v>
      </c>
      <c r="G41" s="18">
        <f t="shared" si="6"/>
        <v>0</v>
      </c>
      <c r="H41" s="18">
        <v>66056.5</v>
      </c>
      <c r="I41" s="18">
        <f t="shared" si="7"/>
        <v>-200</v>
      </c>
      <c r="J41" s="18">
        <v>58976.6</v>
      </c>
      <c r="K41" s="18">
        <f t="shared" si="4"/>
        <v>-7079.9000000000015</v>
      </c>
      <c r="L41" s="17"/>
    </row>
    <row r="42" spans="1:12" ht="31.5" x14ac:dyDescent="0.25">
      <c r="A42" s="1" t="s">
        <v>86</v>
      </c>
      <c r="B42" s="2" t="s">
        <v>87</v>
      </c>
      <c r="C42" s="19">
        <v>2763.2</v>
      </c>
      <c r="D42" s="18">
        <v>2763.2</v>
      </c>
      <c r="E42" s="18">
        <f t="shared" si="8"/>
        <v>0</v>
      </c>
      <c r="F42" s="19">
        <v>4372.1000000000004</v>
      </c>
      <c r="G42" s="18">
        <f t="shared" si="6"/>
        <v>1608.9000000000005</v>
      </c>
      <c r="H42" s="18">
        <v>4372.1000000000004</v>
      </c>
      <c r="I42" s="18">
        <f t="shared" si="7"/>
        <v>0</v>
      </c>
      <c r="J42" s="18">
        <v>4422.1000000000004</v>
      </c>
      <c r="K42" s="18">
        <f t="shared" si="4"/>
        <v>50</v>
      </c>
      <c r="L42" s="17"/>
    </row>
    <row r="43" spans="1:12" x14ac:dyDescent="0.25">
      <c r="A43" s="1" t="s">
        <v>88</v>
      </c>
      <c r="B43" s="2" t="s">
        <v>89</v>
      </c>
      <c r="C43" s="16">
        <f>C44</f>
        <v>24287.3</v>
      </c>
      <c r="D43" s="16">
        <f t="shared" ref="D43:J43" si="14">D44</f>
        <v>26685.9</v>
      </c>
      <c r="E43" s="16">
        <f t="shared" si="14"/>
        <v>2398.6000000000022</v>
      </c>
      <c r="F43" s="16">
        <f t="shared" si="14"/>
        <v>28119.4</v>
      </c>
      <c r="G43" s="16">
        <f t="shared" si="6"/>
        <v>1433.5</v>
      </c>
      <c r="H43" s="16">
        <f t="shared" si="14"/>
        <v>30192.7</v>
      </c>
      <c r="I43" s="16">
        <f t="shared" si="7"/>
        <v>2073.2999999999993</v>
      </c>
      <c r="J43" s="16">
        <f t="shared" si="14"/>
        <v>23526.1</v>
      </c>
      <c r="K43" s="16">
        <f t="shared" si="4"/>
        <v>-6666.6000000000022</v>
      </c>
      <c r="L43" s="17"/>
    </row>
    <row r="44" spans="1:12" x14ac:dyDescent="0.25">
      <c r="A44" s="1" t="s">
        <v>90</v>
      </c>
      <c r="B44" s="2" t="s">
        <v>91</v>
      </c>
      <c r="C44" s="19">
        <v>24287.3</v>
      </c>
      <c r="D44" s="18">
        <v>26685.9</v>
      </c>
      <c r="E44" s="18">
        <f t="shared" si="8"/>
        <v>2398.6000000000022</v>
      </c>
      <c r="F44" s="19">
        <v>28119.4</v>
      </c>
      <c r="G44" s="18">
        <f t="shared" si="6"/>
        <v>1433.5</v>
      </c>
      <c r="H44" s="18">
        <v>30192.7</v>
      </c>
      <c r="I44" s="18">
        <f t="shared" si="7"/>
        <v>2073.2999999999993</v>
      </c>
      <c r="J44" s="18">
        <v>23526.1</v>
      </c>
      <c r="K44" s="18">
        <f t="shared" si="4"/>
        <v>-6666.6000000000022</v>
      </c>
      <c r="L44" s="17"/>
    </row>
    <row r="45" spans="1:12" x14ac:dyDescent="0.25">
      <c r="A45" s="1" t="s">
        <v>92</v>
      </c>
      <c r="B45" s="2" t="s">
        <v>93</v>
      </c>
      <c r="C45" s="19">
        <f>C46+C47</f>
        <v>7288.8</v>
      </c>
      <c r="D45" s="19">
        <f t="shared" ref="D45:J45" si="15">D46+D47</f>
        <v>7288.8</v>
      </c>
      <c r="E45" s="19">
        <f t="shared" si="15"/>
        <v>0</v>
      </c>
      <c r="F45" s="19">
        <f t="shared" si="15"/>
        <v>7288.8</v>
      </c>
      <c r="G45" s="19">
        <f t="shared" si="6"/>
        <v>0</v>
      </c>
      <c r="H45" s="19">
        <f t="shared" si="15"/>
        <v>7488.5</v>
      </c>
      <c r="I45" s="19">
        <f t="shared" si="7"/>
        <v>199.69999999999982</v>
      </c>
      <c r="J45" s="19">
        <f t="shared" si="15"/>
        <v>7962.1</v>
      </c>
      <c r="K45" s="19">
        <f t="shared" si="4"/>
        <v>473.60000000000036</v>
      </c>
      <c r="L45" s="17"/>
    </row>
    <row r="46" spans="1:12" x14ac:dyDescent="0.25">
      <c r="A46" s="1" t="s">
        <v>94</v>
      </c>
      <c r="B46" s="2" t="s">
        <v>95</v>
      </c>
      <c r="C46" s="16">
        <v>4236</v>
      </c>
      <c r="D46" s="20">
        <v>4236</v>
      </c>
      <c r="E46" s="18">
        <f t="shared" si="8"/>
        <v>0</v>
      </c>
      <c r="F46" s="16">
        <v>4236</v>
      </c>
      <c r="G46" s="18">
        <f t="shared" si="6"/>
        <v>0</v>
      </c>
      <c r="H46" s="18">
        <v>4435.7</v>
      </c>
      <c r="I46" s="18">
        <f t="shared" si="7"/>
        <v>199.69999999999982</v>
      </c>
      <c r="J46" s="18">
        <v>4435.7</v>
      </c>
      <c r="K46" s="18">
        <f t="shared" si="4"/>
        <v>0</v>
      </c>
      <c r="L46" s="17"/>
    </row>
    <row r="47" spans="1:12" x14ac:dyDescent="0.25">
      <c r="A47" s="1" t="s">
        <v>96</v>
      </c>
      <c r="B47" s="2" t="s">
        <v>97</v>
      </c>
      <c r="C47" s="16">
        <v>3052.8</v>
      </c>
      <c r="D47" s="20">
        <v>3052.8</v>
      </c>
      <c r="E47" s="18">
        <f t="shared" si="8"/>
        <v>0</v>
      </c>
      <c r="F47" s="16">
        <v>3052.8</v>
      </c>
      <c r="G47" s="18">
        <f t="shared" si="6"/>
        <v>0</v>
      </c>
      <c r="H47" s="18">
        <v>3052.8</v>
      </c>
      <c r="I47" s="18">
        <f t="shared" si="7"/>
        <v>0</v>
      </c>
      <c r="J47" s="18">
        <v>3526.4</v>
      </c>
      <c r="K47" s="18">
        <f t="shared" si="4"/>
        <v>473.59999999999991</v>
      </c>
      <c r="L47" s="17"/>
    </row>
    <row r="48" spans="1:12" ht="31.5" x14ac:dyDescent="0.25">
      <c r="A48" s="1" t="s">
        <v>98</v>
      </c>
      <c r="B48" s="2" t="s">
        <v>99</v>
      </c>
      <c r="C48" s="19">
        <f>C49</f>
        <v>96</v>
      </c>
      <c r="D48" s="19">
        <f t="shared" ref="D48:J48" si="16">D49</f>
        <v>96</v>
      </c>
      <c r="E48" s="19">
        <f t="shared" si="16"/>
        <v>0</v>
      </c>
      <c r="F48" s="19">
        <f t="shared" si="16"/>
        <v>96</v>
      </c>
      <c r="G48" s="19">
        <f t="shared" si="6"/>
        <v>0</v>
      </c>
      <c r="H48" s="19">
        <f t="shared" si="16"/>
        <v>96</v>
      </c>
      <c r="I48" s="19">
        <f t="shared" si="7"/>
        <v>0</v>
      </c>
      <c r="J48" s="19">
        <f t="shared" si="16"/>
        <v>0</v>
      </c>
      <c r="K48" s="19">
        <f t="shared" si="4"/>
        <v>-96</v>
      </c>
      <c r="L48" s="17"/>
    </row>
    <row r="49" spans="1:12" ht="31.5" x14ac:dyDescent="0.25">
      <c r="A49" s="1" t="s">
        <v>100</v>
      </c>
      <c r="B49" s="2" t="s">
        <v>101</v>
      </c>
      <c r="C49" s="16">
        <v>96</v>
      </c>
      <c r="D49" s="18">
        <v>96</v>
      </c>
      <c r="E49" s="18">
        <f t="shared" si="8"/>
        <v>0</v>
      </c>
      <c r="F49" s="16">
        <v>96</v>
      </c>
      <c r="G49" s="18">
        <f t="shared" si="6"/>
        <v>0</v>
      </c>
      <c r="H49" s="18">
        <v>96</v>
      </c>
      <c r="I49" s="18">
        <f t="shared" si="7"/>
        <v>0</v>
      </c>
      <c r="J49" s="18">
        <v>0</v>
      </c>
      <c r="K49" s="18">
        <f t="shared" si="4"/>
        <v>-96</v>
      </c>
      <c r="L49" s="17"/>
    </row>
    <row r="50" spans="1:12" s="25" customFormat="1" ht="26.25" customHeight="1" x14ac:dyDescent="0.25">
      <c r="A50" s="21" t="s">
        <v>102</v>
      </c>
      <c r="B50" s="22"/>
      <c r="C50" s="23">
        <f>C8+C15+C18+C25+C29+C36+C38+C43+C45+C48</f>
        <v>1475084.2000000002</v>
      </c>
      <c r="D50" s="23">
        <f>D8+D15+D18+D25+D29+D36+D38+D43+D45+D48</f>
        <v>1633817.3</v>
      </c>
      <c r="E50" s="23">
        <f>E8+E15+E18+E25+E29+E36+E38+E43+E45+E48</f>
        <v>158733.1</v>
      </c>
      <c r="F50" s="23">
        <f>F8+F15+F18+F25+F29+F36+F38+F43+F45+F48</f>
        <v>2117763.6999999997</v>
      </c>
      <c r="G50" s="23">
        <f t="shared" si="6"/>
        <v>483946.39999999967</v>
      </c>
      <c r="H50" s="23">
        <f>H8+H15+H18+H25+H29+H36+H38+H43+H45+H48</f>
        <v>2121983.2999999998</v>
      </c>
      <c r="I50" s="23">
        <f t="shared" si="7"/>
        <v>4219.6000000000931</v>
      </c>
      <c r="J50" s="23">
        <f>J8+J15+J18+J25+J29+J36+J38+J43+J45+J48</f>
        <v>2012970.0000000002</v>
      </c>
      <c r="K50" s="23">
        <f t="shared" si="4"/>
        <v>-109013.29999999958</v>
      </c>
      <c r="L50" s="24"/>
    </row>
  </sheetData>
  <mergeCells count="11">
    <mergeCell ref="A1:K1"/>
    <mergeCell ref="A2:K2"/>
    <mergeCell ref="A4:A6"/>
    <mergeCell ref="B4:B6"/>
    <mergeCell ref="D5:E5"/>
    <mergeCell ref="F5:G5"/>
    <mergeCell ref="D4:K4"/>
    <mergeCell ref="H5:I5"/>
    <mergeCell ref="J5:K5"/>
    <mergeCell ref="C4:C5"/>
    <mergeCell ref="A3:K3"/>
  </mergeCells>
  <pageMargins left="0.78740157480314965" right="0.39370078740157483" top="0.59055118110236227" bottom="0.78740157480314965" header="0.31496062992125984" footer="0.31496062992125984"/>
  <pageSetup paperSize="9" scale="80" fitToHeight="0" orientation="landscape" horizontalDpi="4294967295" verticalDpi="4294967295" r:id="rId1"/>
  <headerFooter differentFirst="1">
    <oddHeader>&amp;C&amp;P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на 2017 год</vt:lpstr>
      <vt:lpstr>'Расходы на 2017 год'!Заголовки_для_печати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petrushenko</cp:lastModifiedBy>
  <cp:lastPrinted>2018-04-19T02:23:08Z</cp:lastPrinted>
  <dcterms:created xsi:type="dcterms:W3CDTF">2017-04-14T00:11:14Z</dcterms:created>
  <dcterms:modified xsi:type="dcterms:W3CDTF">2018-04-20T04:46:55Z</dcterms:modified>
</cp:coreProperties>
</file>