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Бюджет на 2020-2022\ОТЧЕТЫ ОБ ИСПОЛНЕНИИ БЮДЖЕТА\Годовой отчет за 2020 в Собрание и на сайт\Годовой отчет на сайт\Дополнительный материал по открытому бюджету\"/>
    </mc:Choice>
  </mc:AlternateContent>
  <bookViews>
    <workbookView xWindow="120" yWindow="60" windowWidth="28695" windowHeight="12015"/>
  </bookViews>
  <sheets>
    <sheet name="Расходы на 2020 год" sheetId="5" r:id="rId1"/>
  </sheets>
  <definedNames>
    <definedName name="_xlnm.Print_Titles" localSheetId="0">'Расходы на 2020 год'!$7:$7</definedName>
    <definedName name="_xlnm.Print_Area" localSheetId="0">'Расходы на 2020 год'!$A$1:$G$53</definedName>
  </definedNames>
  <calcPr calcId="152511"/>
</workbook>
</file>

<file path=xl/calcChain.xml><?xml version="1.0" encoding="utf-8"?>
<calcChain xmlns="http://schemas.openxmlformats.org/spreadsheetml/2006/main">
  <c r="C48" i="5" l="1"/>
  <c r="D39" i="5"/>
  <c r="C39" i="5"/>
  <c r="F39" i="5"/>
  <c r="G41" i="5"/>
  <c r="E41" i="5"/>
  <c r="F37" i="5" l="1"/>
  <c r="E46" i="5" l="1"/>
  <c r="G46" i="5"/>
  <c r="F20" i="5"/>
  <c r="D20" i="5"/>
  <c r="C20" i="5"/>
  <c r="F45" i="5"/>
  <c r="D45" i="5"/>
  <c r="C45" i="5"/>
  <c r="E45" i="5" s="1"/>
  <c r="G14" i="5"/>
  <c r="E14" i="5"/>
  <c r="F8" i="5"/>
  <c r="D8" i="5"/>
  <c r="C8" i="5"/>
  <c r="F48" i="5" l="1"/>
  <c r="G12" i="5" l="1"/>
  <c r="E12" i="5"/>
  <c r="C30" i="5" l="1"/>
  <c r="E52" i="5" l="1"/>
  <c r="E51" i="5" s="1"/>
  <c r="E50" i="5"/>
  <c r="E49" i="5"/>
  <c r="E47" i="5"/>
  <c r="G47" i="5"/>
  <c r="G44" i="5"/>
  <c r="G42" i="5"/>
  <c r="G35" i="5"/>
  <c r="G34" i="5"/>
  <c r="G32" i="5"/>
  <c r="G31" i="5"/>
  <c r="G29" i="5"/>
  <c r="G28" i="5"/>
  <c r="G27" i="5"/>
  <c r="G24" i="5"/>
  <c r="G22" i="5"/>
  <c r="G21" i="5"/>
  <c r="G19" i="5"/>
  <c r="G18" i="5"/>
  <c r="G16" i="5"/>
  <c r="G15" i="5"/>
  <c r="G13" i="5"/>
  <c r="G11" i="5"/>
  <c r="D51" i="5"/>
  <c r="D48" i="5"/>
  <c r="D37" i="5"/>
  <c r="D30" i="5"/>
  <c r="F26" i="5"/>
  <c r="D26" i="5"/>
  <c r="F17" i="5"/>
  <c r="D17" i="5"/>
  <c r="E44" i="5"/>
  <c r="E43" i="5"/>
  <c r="E42" i="5"/>
  <c r="E40" i="5"/>
  <c r="E38" i="5"/>
  <c r="E37" i="5" s="1"/>
  <c r="E36" i="5"/>
  <c r="E35" i="5"/>
  <c r="E34" i="5"/>
  <c r="E33" i="5"/>
  <c r="E32" i="5"/>
  <c r="E31" i="5"/>
  <c r="E29" i="5"/>
  <c r="E28" i="5"/>
  <c r="E27" i="5"/>
  <c r="E25" i="5"/>
  <c r="E24" i="5"/>
  <c r="E23" i="5"/>
  <c r="E22" i="5"/>
  <c r="E21" i="5"/>
  <c r="E19" i="5"/>
  <c r="E18" i="5"/>
  <c r="E16" i="5"/>
  <c r="E15" i="5"/>
  <c r="E13" i="5"/>
  <c r="E11" i="5"/>
  <c r="E10" i="5"/>
  <c r="E9" i="5"/>
  <c r="C51" i="5"/>
  <c r="C37" i="5"/>
  <c r="C26" i="5"/>
  <c r="C17" i="5"/>
  <c r="E39" i="5" l="1"/>
  <c r="E20" i="5"/>
  <c r="E8" i="5"/>
  <c r="E48" i="5"/>
  <c r="G26" i="5"/>
  <c r="E26" i="5"/>
  <c r="G17" i="5"/>
  <c r="E30" i="5"/>
  <c r="E17" i="5"/>
  <c r="D53" i="5"/>
  <c r="C53" i="5"/>
  <c r="E53" i="5" l="1"/>
  <c r="G49" i="5"/>
  <c r="G36" i="5"/>
  <c r="G38" i="5"/>
  <c r="G33" i="5"/>
  <c r="F30" i="5"/>
  <c r="G50" i="5"/>
  <c r="G25" i="5"/>
  <c r="G43" i="5"/>
  <c r="G52" i="5"/>
  <c r="F51" i="5"/>
  <c r="G30" i="5" l="1"/>
  <c r="G23" i="5"/>
  <c r="G20" i="5" s="1"/>
  <c r="G37" i="5"/>
  <c r="G48" i="5"/>
  <c r="G45" i="5" s="1"/>
  <c r="G10" i="5"/>
  <c r="G51" i="5"/>
  <c r="G9" i="5"/>
  <c r="G8" i="5" l="1"/>
  <c r="G40" i="5"/>
  <c r="F53" i="5"/>
  <c r="G53" i="5" l="1"/>
  <c r="G39" i="5"/>
</calcChain>
</file>

<file path=xl/sharedStrings.xml><?xml version="1.0" encoding="utf-8"?>
<sst xmlns="http://schemas.openxmlformats.org/spreadsheetml/2006/main" count="105" uniqueCount="104">
  <si>
    <t>Наименование показателя</t>
  </si>
  <si>
    <t>Уточненный план</t>
  </si>
  <si>
    <t>изменение 1</t>
  </si>
  <si>
    <t>изменение 2</t>
  </si>
  <si>
    <t>5=4-3</t>
  </si>
  <si>
    <t>7=6-4</t>
  </si>
  <si>
    <t>Первона-чальный план</t>
  </si>
  <si>
    <t xml:space="preserve">Сведения об изменениях, вносимых в решение о бюджете муниципального образования "Городской округ Ногликский", 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</si>
  <si>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</si>
  <si>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</si>
  <si>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</si>
  <si>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</si>
  <si>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</si>
  <si>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</si>
  <si>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</si>
  <si>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</si>
  <si>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</si>
  <si>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</si>
  <si>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</si>
  <si>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</si>
  <si>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</si>
  <si>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</si>
  <si>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</si>
  <si>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</si>
  <si>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</si>
  <si>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</si>
  <si>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</si>
  <si>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</si>
  <si>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</si>
  <si>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</si>
  <si>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Общеэкономические вопросы</t>
  </si>
  <si>
    <t>0401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</si>
  <si>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</si>
  <si>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</si>
  <si>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</si>
  <si>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</si>
  <si>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</si>
  <si>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</si>
  <si>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</si>
  <si>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</si>
  <si>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</si>
  <si>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</si>
  <si>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</si>
  <si>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</si>
  <si>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</si>
  <si>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</si>
  <si>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</si>
  <si>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</si>
  <si>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</si>
  <si>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</si>
  <si>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</si>
  <si>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</si>
  <si>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</si>
  <si>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</si>
  <si>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</si>
  <si>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</si>
  <si>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Профессиональная подготовка, переподготовка и повышение квалификации</t>
  </si>
  <si>
    <t>0705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</si>
  <si>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</si>
  <si>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</si>
  <si>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</si>
  <si>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</si>
  <si>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</si>
  <si>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</si>
  <si>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</si>
  <si>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</si>
  <si>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</si>
  <si>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</si>
  <si>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</si>
  <si>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</si>
  <si>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</si>
  <si>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</si>
  <si>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</si>
  <si>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</si>
  <si>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</si>
  <si>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</si>
  <si>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</si>
  <si>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</si>
  <si>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Массовый спорт</t>
  </si>
  <si>
    <t>1102</t>
  </si>
  <si>
    <t>СРЕДСТВА МАССОВОЙ ИНФОРМАЦИИ</t>
  </si>
  <si>
    <t>1200</t>
  </si>
  <si>
    <t>Телевидение и радиовещание</t>
  </si>
  <si>
    <t>1201</t>
  </si>
  <si>
    <t>Периодическая печать и издательства</t>
  </si>
  <si>
    <t>1202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</si>
  <si>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</si>
  <si>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</si>
  <si>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</si>
  <si>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</si>
  <si>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ВСЕГО РАСХОДОВ:</t>
  </si>
  <si>
    <t xml:space="preserve">Отклоне-ние </t>
  </si>
  <si>
    <t>Раздел, под-раздел</t>
  </si>
  <si>
    <t>Судебная система</t>
  </si>
  <si>
    <t>0105</t>
  </si>
  <si>
    <t>Обеспечение проведения выборов и референдумов</t>
  </si>
  <si>
    <t>0107</t>
  </si>
  <si>
    <t xml:space="preserve">Физическая культура  </t>
  </si>
  <si>
    <t>по разделам и подразделам классификации расходов бюджета на 2020 год</t>
  </si>
  <si>
    <t>К отчету об исполнении бюджета МО "Городской округ Ногликский" за 2020 год</t>
  </si>
  <si>
    <t>Решение Собрания от 12.12.2019 № 18</t>
  </si>
  <si>
    <t xml:space="preserve">Решение Собрания от 14.07.2020 № 62 </t>
  </si>
  <si>
    <t xml:space="preserve">Решение Собрания от 17.12.2020 № 108 </t>
  </si>
  <si>
    <t>Социальное обслуживание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</si>
</sst>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color rgb="FF000000"/>
      <name val="Arial Cyr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 Cyr"/>
      <family val="2"/>
    </font>
    <font>
      <sz val="10"/>
      <color rgb="FFFFFFFF"/>
      <name val="Arial Cyr"/>
      <family val="2"/>
    </font>
    <font>
      <sz val="12"/>
      <color rgb="FF000000"/>
      <name val="Times New Roman"/>
      <family val="2"/>
    </font>
    <font>
      <sz val="11"/>
      <name val="Calibri"/>
      <family val="2"/>
    </font>
    <font>
      <sz val="12"/>
      <name val="Times New Roman"/>
      <family val="1"/>
      <charset val="204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rgb="FFCC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2" fillId="0" borderId="0"/>
    <xf numFmtId="0" fontId="2" fillId="0" borderId="0"/>
    <xf numFmtId="49" fontId="3" fillId="0" borderId="2">
      <alignment vertical="top" wrapText="1"/>
    </xf>
    <xf numFmtId="4" fontId="3" fillId="0" borderId="2">
      <alignment horizontal="right" vertical="top" shrinkToFit="1"/>
    </xf>
    <xf numFmtId="0" fontId="4" fillId="0" borderId="3"/>
    <xf numFmtId="0" fontId="4" fillId="0" borderId="0"/>
    <xf numFmtId="0" fontId="3" fillId="0" borderId="0"/>
    <xf numFmtId="0" fontId="4" fillId="0" borderId="0">
      <alignment horizontal="center" vertical="center" wrapText="1"/>
    </xf>
    <xf numFmtId="0" fontId="5" fillId="0" borderId="0">
      <alignment horizontal="center" vertical="center" wrapText="1"/>
    </xf>
    <xf numFmtId="0" fontId="5" fillId="0" borderId="0">
      <alignment horizontal="right" vertical="center" wrapText="1"/>
    </xf>
    <xf numFmtId="0" fontId="5" fillId="0" borderId="0"/>
    <xf numFmtId="0" fontId="5" fillId="0" borderId="0"/>
    <xf numFmtId="0" fontId="2" fillId="0" borderId="0"/>
    <xf numFmtId="0" fontId="6" fillId="3" borderId="0"/>
    <xf numFmtId="0" fontId="7" fillId="0" borderId="0">
      <alignment horizontal="left" shrinkToFit="1"/>
    </xf>
    <xf numFmtId="0" fontId="5" fillId="0" borderId="0">
      <alignment horizontal="left" vertical="center" wrapText="1"/>
    </xf>
    <xf numFmtId="0" fontId="5" fillId="0" borderId="0">
      <alignment horizontal="center" vertical="center" shrinkToFit="1"/>
    </xf>
    <xf numFmtId="0" fontId="8" fillId="0" borderId="0">
      <alignment horizontal="center" vertical="center" shrinkToFit="1"/>
    </xf>
    <xf numFmtId="0" fontId="5" fillId="0" borderId="0"/>
    <xf numFmtId="0" fontId="6" fillId="0" borderId="0">
      <alignment horizontal="center" vertical="center" wrapText="1"/>
    </xf>
    <xf numFmtId="0" fontId="6" fillId="0" borderId="0"/>
    <xf numFmtId="0" fontId="6" fillId="3" borderId="4"/>
    <xf numFmtId="0" fontId="7" fillId="0" borderId="5">
      <alignment horizontal="left" shrinkToFit="1"/>
    </xf>
    <xf numFmtId="0" fontId="6" fillId="0" borderId="2">
      <alignment horizontal="center" vertical="center" wrapText="1"/>
    </xf>
    <xf numFmtId="0" fontId="6" fillId="0" borderId="3"/>
    <xf numFmtId="0" fontId="7" fillId="0" borderId="5"/>
    <xf numFmtId="0" fontId="6" fillId="0" borderId="5"/>
    <xf numFmtId="0" fontId="6" fillId="3" borderId="6"/>
    <xf numFmtId="0" fontId="6" fillId="3" borderId="7"/>
    <xf numFmtId="0" fontId="5" fillId="0" borderId="0">
      <alignment horizontal="left" wrapText="1"/>
    </xf>
    <xf numFmtId="0" fontId="6" fillId="0" borderId="0">
      <alignment horizontal="left" wrapText="1"/>
    </xf>
    <xf numFmtId="49" fontId="7" fillId="0" borderId="5">
      <alignment horizontal="center" vertical="center" shrinkToFit="1"/>
    </xf>
    <xf numFmtId="49" fontId="6" fillId="0" borderId="2">
      <alignment vertical="top" wrapText="1"/>
    </xf>
    <xf numFmtId="4" fontId="6" fillId="0" borderId="2">
      <alignment horizontal="right" vertical="top" shrinkToFit="1"/>
    </xf>
    <xf numFmtId="49" fontId="6" fillId="3" borderId="0"/>
    <xf numFmtId="49" fontId="6" fillId="3" borderId="6"/>
    <xf numFmtId="0" fontId="5" fillId="0" borderId="3"/>
    <xf numFmtId="49" fontId="6" fillId="3" borderId="7"/>
    <xf numFmtId="49" fontId="6" fillId="3" borderId="4"/>
    <xf numFmtId="0" fontId="9" fillId="0" borderId="0"/>
    <xf numFmtId="0" fontId="3" fillId="0" borderId="2">
      <alignment vertical="top" wrapText="1"/>
    </xf>
    <xf numFmtId="165" fontId="11" fillId="4" borderId="2">
      <alignment horizontal="right" vertical="top" shrinkToFit="1"/>
    </xf>
  </cellStyleXfs>
  <cellXfs count="31">
    <xf numFmtId="0" fontId="0" fillId="0" borderId="0" xfId="0"/>
    <xf numFmtId="0" fontId="10" fillId="2" borderId="1" xfId="42" applyNumberFormat="1" applyFont="1" applyFill="1" applyBorder="1" applyAlignment="1" applyProtection="1">
      <alignment vertical="top" wrapText="1"/>
    </xf>
    <xf numFmtId="1" fontId="10" fillId="2" borderId="1" xfId="20" applyNumberFormat="1" applyFont="1" applyFill="1" applyBorder="1" applyAlignment="1" applyProtection="1">
      <alignment horizontal="center" vertical="top" shrinkToFit="1"/>
    </xf>
    <xf numFmtId="0" fontId="10" fillId="2" borderId="1" xfId="1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 vertical="top" wrapText="1"/>
    </xf>
    <xf numFmtId="164" fontId="10" fillId="2" borderId="1" xfId="0" applyNumberFormat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165" fontId="10" fillId="2" borderId="1" xfId="0" applyNumberFormat="1" applyFont="1" applyFill="1" applyBorder="1" applyAlignment="1">
      <alignment horizontal="right" vertical="top"/>
    </xf>
    <xf numFmtId="165" fontId="10" fillId="2" borderId="1" xfId="1" applyNumberFormat="1" applyFont="1" applyFill="1" applyBorder="1" applyAlignment="1">
      <alignment horizontal="right" vertical="top"/>
    </xf>
    <xf numFmtId="165" fontId="10" fillId="2" borderId="1" xfId="0" applyNumberFormat="1" applyFont="1" applyFill="1" applyBorder="1" applyAlignment="1">
      <alignment vertical="top"/>
    </xf>
    <xf numFmtId="165" fontId="10" fillId="2" borderId="1" xfId="0" applyNumberFormat="1" applyFont="1" applyFill="1" applyBorder="1" applyAlignment="1" applyProtection="1">
      <alignment horizontal="right" vertical="top"/>
      <protection locked="0"/>
    </xf>
    <xf numFmtId="0" fontId="10" fillId="2" borderId="1" xfId="27" applyNumberFormat="1" applyFont="1" applyFill="1" applyBorder="1" applyAlignment="1" applyProtection="1">
      <alignment horizontal="left" wrapText="1"/>
      <protection locked="0"/>
    </xf>
    <xf numFmtId="0" fontId="10" fillId="2" borderId="1" xfId="1" applyFont="1" applyFill="1" applyBorder="1" applyAlignment="1">
      <alignment horizontal="center" wrapText="1"/>
    </xf>
    <xf numFmtId="165" fontId="10" fillId="2" borderId="1" xfId="1" applyNumberFormat="1" applyFont="1" applyFill="1" applyBorder="1" applyAlignment="1">
      <alignment horizontal="right"/>
    </xf>
    <xf numFmtId="0" fontId="10" fillId="2" borderId="0" xfId="0" applyFont="1" applyFill="1" applyAlignment="1"/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49" fontId="10" fillId="2" borderId="1" xfId="20" applyNumberFormat="1" applyFont="1" applyFill="1" applyBorder="1" applyAlignment="1" applyProtection="1">
      <alignment horizontal="center" vertical="top" shrinkToFit="1"/>
    </xf>
    <xf numFmtId="165" fontId="12" fillId="2" borderId="2" xfId="43" applyNumberFormat="1" applyFont="1" applyFill="1" applyProtection="1">
      <alignment horizontal="right" vertical="top" shrinkToFit="1"/>
    </xf>
    <xf numFmtId="165" fontId="10" fillId="2" borderId="0" xfId="0" applyNumberFormat="1" applyFont="1" applyFill="1" applyAlignment="1">
      <alignment horizontal="right"/>
    </xf>
    <xf numFmtId="0" fontId="12" fillId="2" borderId="2" xfId="42" applyNumberFormat="1" applyFont="1" applyFill="1" applyProtection="1">
      <alignment vertical="top" wrapText="1"/>
    </xf>
    <xf numFmtId="49" fontId="12" fillId="2" borderId="0" xfId="20" applyNumberFormat="1" applyFont="1" applyFill="1" applyAlignment="1" applyProtection="1">
      <alignment horizontal="center" vertical="top" shrinkToFit="1"/>
    </xf>
    <xf numFmtId="0" fontId="10" fillId="2" borderId="1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right" vertical="center"/>
    </xf>
    <xf numFmtId="0" fontId="10" fillId="2" borderId="1" xfId="0" applyNumberFormat="1" applyFont="1" applyFill="1" applyBorder="1" applyAlignment="1">
      <alignment horizontal="center" vertical="top" justifyLastLine="1"/>
    </xf>
  </cellXfs>
  <cellStyles count="44">
    <cellStyle name="br" xfId="2"/>
    <cellStyle name="col" xfId="3"/>
    <cellStyle name="st31" xfId="4"/>
    <cellStyle name="st32" xfId="5"/>
    <cellStyle name="st33" xfId="6"/>
    <cellStyle name="st34" xfId="7"/>
    <cellStyle name="st35" xfId="8"/>
    <cellStyle name="st36" xfId="9"/>
    <cellStyle name="st37" xfId="10"/>
    <cellStyle name="st38" xfId="11"/>
    <cellStyle name="st51" xfId="43"/>
    <cellStyle name="style0" xfId="12"/>
    <cellStyle name="td" xfId="13"/>
    <cellStyle name="tr" xfId="14"/>
    <cellStyle name="xl21" xfId="15"/>
    <cellStyle name="xl22" xfId="16"/>
    <cellStyle name="xl23" xfId="17"/>
    <cellStyle name="xl24" xfId="18"/>
    <cellStyle name="xl25" xfId="19"/>
    <cellStyle name="xl26" xfId="20"/>
    <cellStyle name="xl27" xfId="21"/>
    <cellStyle name="xl28" xfId="22"/>
    <cellStyle name="xl29" xfId="23"/>
    <cellStyle name="xl30" xfId="24"/>
    <cellStyle name="xl31" xfId="25"/>
    <cellStyle name="xl32" xfId="26"/>
    <cellStyle name="xl33" xfId="27"/>
    <cellStyle name="xl34" xfId="28"/>
    <cellStyle name="xl35" xfId="29"/>
    <cellStyle name="xl36" xfId="30"/>
    <cellStyle name="xl37" xfId="31"/>
    <cellStyle name="xl38" xfId="32"/>
    <cellStyle name="xl39" xfId="33"/>
    <cellStyle name="xl40" xfId="34"/>
    <cellStyle name="xl41" xfId="35"/>
    <cellStyle name="xl42" xfId="36"/>
    <cellStyle name="xl43" xfId="37"/>
    <cellStyle name="xl44" xfId="38"/>
    <cellStyle name="xl45" xfId="39"/>
    <cellStyle name="xl46" xfId="40"/>
    <cellStyle name="xl60" xfId="42"/>
    <cellStyle name="Обычный" xfId="0" builtinId="0"/>
    <cellStyle name="Обычный 2" xfId="1"/>
    <cellStyle name="Обычный 3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zoomScaleNormal="100" workbookViewId="0">
      <selection activeCell="C4" sqref="C4:C5"/>
    </sheetView>
  </sheetViews>
  <sheetFormatPr defaultRowHeight="15.75" x14ac:dyDescent="0.25"/>
  <cols>
    <col min="1" max="1" width="52.42578125" style="5" customWidth="1"/>
    <col min="2" max="2" width="8.85546875" style="5" customWidth="1"/>
    <col min="3" max="3" width="13.140625" style="19" customWidth="1"/>
    <col min="4" max="4" width="13" style="19" customWidth="1"/>
    <col min="5" max="5" width="14.5703125" style="19" customWidth="1"/>
    <col min="6" max="6" width="13.28515625" style="19" customWidth="1"/>
    <col min="7" max="7" width="12" style="20" customWidth="1"/>
    <col min="8" max="16384" width="9.140625" style="4"/>
  </cols>
  <sheetData>
    <row r="1" spans="1:7" x14ac:dyDescent="0.25">
      <c r="A1" s="29" t="s">
        <v>99</v>
      </c>
      <c r="B1" s="29"/>
      <c r="C1" s="29"/>
      <c r="D1" s="29"/>
      <c r="E1" s="29"/>
      <c r="F1" s="29"/>
      <c r="G1" s="29"/>
    </row>
    <row r="2" spans="1:7" s="5" customFormat="1" ht="29.25" customHeight="1" x14ac:dyDescent="0.25">
      <c r="A2" s="27" t="s">
        <v>7</v>
      </c>
      <c r="B2" s="27"/>
      <c r="C2" s="27"/>
      <c r="D2" s="27"/>
      <c r="E2" s="27"/>
      <c r="F2" s="27"/>
      <c r="G2" s="27"/>
    </row>
    <row r="3" spans="1:7" s="5" customFormat="1" ht="36.75" customHeight="1" x14ac:dyDescent="0.25">
      <c r="A3" s="28" t="s">
        <v>98</v>
      </c>
      <c r="B3" s="28"/>
      <c r="C3" s="28"/>
      <c r="D3" s="28"/>
      <c r="E3" s="28"/>
      <c r="F3" s="28"/>
      <c r="G3" s="28"/>
    </row>
    <row r="4" spans="1:7" s="5" customFormat="1" ht="15.75" customHeight="1" x14ac:dyDescent="0.25">
      <c r="A4" s="30" t="s">
        <v>0</v>
      </c>
      <c r="B4" s="26" t="s">
        <v>92</v>
      </c>
      <c r="C4" s="26" t="s">
        <v>6</v>
      </c>
      <c r="D4" s="26" t="s">
        <v>1</v>
      </c>
      <c r="E4" s="26"/>
      <c r="F4" s="26"/>
      <c r="G4" s="26"/>
    </row>
    <row r="5" spans="1:7" s="5" customFormat="1" ht="35.25" customHeight="1" x14ac:dyDescent="0.25">
      <c r="A5" s="30"/>
      <c r="B5" s="26"/>
      <c r="C5" s="26"/>
      <c r="D5" s="26" t="s">
        <v>2</v>
      </c>
      <c r="E5" s="26"/>
      <c r="F5" s="26" t="s">
        <v>3</v>
      </c>
      <c r="G5" s="26"/>
    </row>
    <row r="6" spans="1:7" ht="82.5" customHeight="1" x14ac:dyDescent="0.25">
      <c r="A6" s="30"/>
      <c r="B6" s="26"/>
      <c r="C6" s="6" t="s">
        <v>100</v>
      </c>
      <c r="D6" s="6" t="s">
        <v>101</v>
      </c>
      <c r="E6" s="7" t="s">
        <v>91</v>
      </c>
      <c r="F6" s="6" t="s">
        <v>102</v>
      </c>
      <c r="G6" s="7" t="s">
        <v>91</v>
      </c>
    </row>
    <row r="7" spans="1:7" s="10" customFormat="1" x14ac:dyDescent="0.25">
      <c r="A7" s="3">
        <v>1</v>
      </c>
      <c r="B7" s="8">
        <v>2</v>
      </c>
      <c r="C7" s="8">
        <v>3</v>
      </c>
      <c r="D7" s="8">
        <v>4</v>
      </c>
      <c r="E7" s="9" t="s">
        <v>4</v>
      </c>
      <c r="F7" s="9">
        <v>6</v>
      </c>
      <c r="G7" s="9" t="s">
        <v>5</v>
      </c>
    </row>
    <row r="8" spans="1:7" x14ac:dyDescent="0.25">
      <c r="A8" s="1" t="s">
        <v>8</v>
      </c>
      <c r="B8" s="2" t="s">
        <v>9</v>
      </c>
      <c r="C8" s="11">
        <f>SUM(C9:C16)</f>
        <v>293294</v>
      </c>
      <c r="D8" s="11">
        <f t="shared" ref="D8:G8" si="0">SUM(D9:D16)</f>
        <v>308031.19999999995</v>
      </c>
      <c r="E8" s="11">
        <f t="shared" si="0"/>
        <v>14737.199999999997</v>
      </c>
      <c r="F8" s="11">
        <f t="shared" si="0"/>
        <v>290470.90000000002</v>
      </c>
      <c r="G8" s="11">
        <f t="shared" si="0"/>
        <v>-17560.300000000003</v>
      </c>
    </row>
    <row r="9" spans="1:7" ht="47.25" x14ac:dyDescent="0.25">
      <c r="A9" s="1" t="s">
        <v>10</v>
      </c>
      <c r="B9" s="2" t="s">
        <v>11</v>
      </c>
      <c r="C9" s="22">
        <v>5792.3</v>
      </c>
      <c r="D9" s="22">
        <v>5792.3</v>
      </c>
      <c r="E9" s="12">
        <f t="shared" ref="E9:E16" si="1">D9-C9</f>
        <v>0</v>
      </c>
      <c r="F9" s="11">
        <v>5792.3</v>
      </c>
      <c r="G9" s="12">
        <f t="shared" ref="G9:G16" si="2">F9-D9</f>
        <v>0</v>
      </c>
    </row>
    <row r="10" spans="1:7" ht="68.25" customHeight="1" x14ac:dyDescent="0.25">
      <c r="A10" s="1" t="s">
        <v>12</v>
      </c>
      <c r="B10" s="2" t="s">
        <v>13</v>
      </c>
      <c r="C10" s="22">
        <v>9300.9</v>
      </c>
      <c r="D10" s="22">
        <v>9189.2000000000007</v>
      </c>
      <c r="E10" s="12">
        <f t="shared" si="1"/>
        <v>-111.69999999999891</v>
      </c>
      <c r="F10" s="11">
        <v>9110.6</v>
      </c>
      <c r="G10" s="12">
        <f t="shared" si="2"/>
        <v>-78.600000000000364</v>
      </c>
    </row>
    <row r="11" spans="1:7" ht="66.75" customHeight="1" x14ac:dyDescent="0.25">
      <c r="A11" s="1" t="s">
        <v>14</v>
      </c>
      <c r="B11" s="2" t="s">
        <v>15</v>
      </c>
      <c r="C11" s="22">
        <v>101441.7</v>
      </c>
      <c r="D11" s="12">
        <v>109500.6</v>
      </c>
      <c r="E11" s="12">
        <f t="shared" si="1"/>
        <v>8058.9000000000087</v>
      </c>
      <c r="F11" s="13">
        <v>92077.1</v>
      </c>
      <c r="G11" s="12">
        <f t="shared" si="2"/>
        <v>-17423.5</v>
      </c>
    </row>
    <row r="12" spans="1:7" x14ac:dyDescent="0.25">
      <c r="A12" s="1" t="s">
        <v>93</v>
      </c>
      <c r="B12" s="21" t="s">
        <v>94</v>
      </c>
      <c r="C12" s="22">
        <v>8.4</v>
      </c>
      <c r="D12" s="12">
        <v>8.1999999999999993</v>
      </c>
      <c r="E12" s="12">
        <f t="shared" si="1"/>
        <v>-0.20000000000000107</v>
      </c>
      <c r="F12" s="13">
        <v>8.1999999999999993</v>
      </c>
      <c r="G12" s="12">
        <f t="shared" si="2"/>
        <v>0</v>
      </c>
    </row>
    <row r="13" spans="1:7" ht="47.25" x14ac:dyDescent="0.25">
      <c r="A13" s="1" t="s">
        <v>16</v>
      </c>
      <c r="B13" s="2" t="s">
        <v>17</v>
      </c>
      <c r="C13" s="22">
        <v>29125.5</v>
      </c>
      <c r="D13" s="12">
        <v>29125.5</v>
      </c>
      <c r="E13" s="12">
        <f t="shared" si="1"/>
        <v>0</v>
      </c>
      <c r="F13" s="13">
        <v>28904.5</v>
      </c>
      <c r="G13" s="12">
        <f t="shared" si="2"/>
        <v>-221</v>
      </c>
    </row>
    <row r="14" spans="1:7" x14ac:dyDescent="0.25">
      <c r="A14" s="24" t="s">
        <v>95</v>
      </c>
      <c r="B14" s="25" t="s">
        <v>96</v>
      </c>
      <c r="C14" s="22"/>
      <c r="D14" s="12">
        <v>1268.5999999999999</v>
      </c>
      <c r="E14" s="12">
        <f t="shared" si="1"/>
        <v>1268.5999999999999</v>
      </c>
      <c r="F14" s="13">
        <v>3154.4</v>
      </c>
      <c r="G14" s="12">
        <f t="shared" si="2"/>
        <v>1885.8000000000002</v>
      </c>
    </row>
    <row r="15" spans="1:7" x14ac:dyDescent="0.25">
      <c r="A15" s="1" t="s">
        <v>18</v>
      </c>
      <c r="B15" s="2" t="s">
        <v>19</v>
      </c>
      <c r="C15" s="22">
        <v>2283.6</v>
      </c>
      <c r="D15" s="12">
        <v>1280.4000000000001</v>
      </c>
      <c r="E15" s="12">
        <f t="shared" si="1"/>
        <v>-1003.1999999999998</v>
      </c>
      <c r="F15" s="13">
        <v>1080.5</v>
      </c>
      <c r="G15" s="12">
        <f t="shared" si="2"/>
        <v>-199.90000000000009</v>
      </c>
    </row>
    <row r="16" spans="1:7" x14ac:dyDescent="0.25">
      <c r="A16" s="1" t="s">
        <v>20</v>
      </c>
      <c r="B16" s="2" t="s">
        <v>21</v>
      </c>
      <c r="C16" s="22">
        <v>145341.6</v>
      </c>
      <c r="D16" s="12">
        <v>151866.4</v>
      </c>
      <c r="E16" s="12">
        <f t="shared" si="1"/>
        <v>6524.7999999999884</v>
      </c>
      <c r="F16" s="13">
        <v>150343.29999999999</v>
      </c>
      <c r="G16" s="12">
        <f t="shared" si="2"/>
        <v>-1523.1000000000058</v>
      </c>
    </row>
    <row r="17" spans="1:7" ht="31.5" x14ac:dyDescent="0.25">
      <c r="A17" s="1" t="s">
        <v>22</v>
      </c>
      <c r="B17" s="2" t="s">
        <v>23</v>
      </c>
      <c r="C17" s="13">
        <f>C18+C19</f>
        <v>14769.900000000001</v>
      </c>
      <c r="D17" s="13">
        <f t="shared" ref="D17:F17" si="3">D18+D19</f>
        <v>15893.2</v>
      </c>
      <c r="E17" s="13">
        <f t="shared" si="3"/>
        <v>1123.2999999999993</v>
      </c>
      <c r="F17" s="13">
        <f t="shared" si="3"/>
        <v>15719.8</v>
      </c>
      <c r="G17" s="13">
        <f t="shared" ref="G17:G53" si="4">F17-D17</f>
        <v>-173.40000000000146</v>
      </c>
    </row>
    <row r="18" spans="1:7" ht="47.25" x14ac:dyDescent="0.25">
      <c r="A18" s="1" t="s">
        <v>24</v>
      </c>
      <c r="B18" s="2" t="s">
        <v>25</v>
      </c>
      <c r="C18" s="22">
        <v>14248.2</v>
      </c>
      <c r="D18" s="22">
        <v>15371.5</v>
      </c>
      <c r="E18" s="12">
        <f t="shared" ref="E18:E52" si="5">D18-C18</f>
        <v>1123.2999999999993</v>
      </c>
      <c r="F18" s="11">
        <v>15446.5</v>
      </c>
      <c r="G18" s="12">
        <f t="shared" si="4"/>
        <v>75</v>
      </c>
    </row>
    <row r="19" spans="1:7" ht="33" customHeight="1" x14ac:dyDescent="0.25">
      <c r="A19" s="1" t="s">
        <v>26</v>
      </c>
      <c r="B19" s="2" t="s">
        <v>27</v>
      </c>
      <c r="C19" s="22">
        <v>521.70000000000005</v>
      </c>
      <c r="D19" s="22">
        <v>521.70000000000005</v>
      </c>
      <c r="E19" s="12">
        <f t="shared" si="5"/>
        <v>0</v>
      </c>
      <c r="F19" s="11">
        <v>273.3</v>
      </c>
      <c r="G19" s="12">
        <f t="shared" si="4"/>
        <v>-248.40000000000003</v>
      </c>
    </row>
    <row r="20" spans="1:7" x14ac:dyDescent="0.25">
      <c r="A20" s="1" t="s">
        <v>28</v>
      </c>
      <c r="B20" s="2" t="s">
        <v>29</v>
      </c>
      <c r="C20" s="13">
        <f>SUM(C21:C25)</f>
        <v>250865.4</v>
      </c>
      <c r="D20" s="13">
        <f t="shared" ref="D20:G20" si="6">SUM(D21:D25)</f>
        <v>212062.69999999998</v>
      </c>
      <c r="E20" s="13">
        <f t="shared" si="6"/>
        <v>-38802.700000000019</v>
      </c>
      <c r="F20" s="13">
        <f t="shared" si="6"/>
        <v>210361</v>
      </c>
      <c r="G20" s="13">
        <f t="shared" si="6"/>
        <v>-1701.6999999999971</v>
      </c>
    </row>
    <row r="21" spans="1:7" x14ac:dyDescent="0.25">
      <c r="A21" s="1" t="s">
        <v>30</v>
      </c>
      <c r="B21" s="2" t="s">
        <v>31</v>
      </c>
      <c r="C21" s="22">
        <v>3453</v>
      </c>
      <c r="D21" s="12">
        <v>4014.7</v>
      </c>
      <c r="E21" s="12">
        <f t="shared" si="5"/>
        <v>561.69999999999982</v>
      </c>
      <c r="F21" s="13">
        <v>4014.7</v>
      </c>
      <c r="G21" s="12">
        <f t="shared" si="4"/>
        <v>0</v>
      </c>
    </row>
    <row r="22" spans="1:7" x14ac:dyDescent="0.25">
      <c r="A22" s="1" t="s">
        <v>32</v>
      </c>
      <c r="B22" s="2" t="s">
        <v>33</v>
      </c>
      <c r="C22" s="22">
        <v>1660</v>
      </c>
      <c r="D22" s="12">
        <v>1925.2</v>
      </c>
      <c r="E22" s="12">
        <f t="shared" si="5"/>
        <v>265.20000000000005</v>
      </c>
      <c r="F22" s="13">
        <v>1440.2</v>
      </c>
      <c r="G22" s="12">
        <f t="shared" si="4"/>
        <v>-485</v>
      </c>
    </row>
    <row r="23" spans="1:7" x14ac:dyDescent="0.25">
      <c r="A23" s="1" t="s">
        <v>34</v>
      </c>
      <c r="B23" s="2" t="s">
        <v>35</v>
      </c>
      <c r="C23" s="22">
        <v>23580.400000000001</v>
      </c>
      <c r="D23" s="12">
        <v>23580.400000000001</v>
      </c>
      <c r="E23" s="12">
        <f t="shared" si="5"/>
        <v>0</v>
      </c>
      <c r="F23" s="11">
        <v>23421.1</v>
      </c>
      <c r="G23" s="12">
        <f t="shared" si="4"/>
        <v>-159.30000000000291</v>
      </c>
    </row>
    <row r="24" spans="1:7" x14ac:dyDescent="0.25">
      <c r="A24" s="1" t="s">
        <v>36</v>
      </c>
      <c r="B24" s="2" t="s">
        <v>37</v>
      </c>
      <c r="C24" s="22">
        <v>176086.1</v>
      </c>
      <c r="D24" s="12">
        <v>143844.79999999999</v>
      </c>
      <c r="E24" s="12">
        <f t="shared" si="5"/>
        <v>-32241.300000000017</v>
      </c>
      <c r="F24" s="11">
        <v>142388.9</v>
      </c>
      <c r="G24" s="12">
        <f t="shared" si="4"/>
        <v>-1455.8999999999942</v>
      </c>
    </row>
    <row r="25" spans="1:7" ht="21" customHeight="1" x14ac:dyDescent="0.25">
      <c r="A25" s="1" t="s">
        <v>38</v>
      </c>
      <c r="B25" s="2" t="s">
        <v>39</v>
      </c>
      <c r="C25" s="22">
        <v>46085.9</v>
      </c>
      <c r="D25" s="14">
        <v>38697.599999999999</v>
      </c>
      <c r="E25" s="12">
        <f t="shared" si="5"/>
        <v>-7388.3000000000029</v>
      </c>
      <c r="F25" s="11">
        <v>39096.1</v>
      </c>
      <c r="G25" s="12">
        <f t="shared" si="4"/>
        <v>398.5</v>
      </c>
    </row>
    <row r="26" spans="1:7" x14ac:dyDescent="0.25">
      <c r="A26" s="1" t="s">
        <v>40</v>
      </c>
      <c r="B26" s="2" t="s">
        <v>41</v>
      </c>
      <c r="C26" s="13">
        <f>C27+C28+C29</f>
        <v>577767.30000000005</v>
      </c>
      <c r="D26" s="13">
        <f t="shared" ref="D26:F26" si="7">D27+D28+D29</f>
        <v>723250.5</v>
      </c>
      <c r="E26" s="13">
        <f t="shared" si="7"/>
        <v>145483.20000000007</v>
      </c>
      <c r="F26" s="13">
        <f t="shared" si="7"/>
        <v>675899.6</v>
      </c>
      <c r="G26" s="13">
        <f t="shared" si="4"/>
        <v>-47350.900000000023</v>
      </c>
    </row>
    <row r="27" spans="1:7" x14ac:dyDescent="0.25">
      <c r="A27" s="1" t="s">
        <v>42</v>
      </c>
      <c r="B27" s="2" t="s">
        <v>43</v>
      </c>
      <c r="C27" s="22">
        <v>46379.9</v>
      </c>
      <c r="D27" s="14">
        <v>150291.1</v>
      </c>
      <c r="E27" s="12">
        <f t="shared" si="5"/>
        <v>103911.20000000001</v>
      </c>
      <c r="F27" s="13">
        <v>100055.3</v>
      </c>
      <c r="G27" s="12">
        <f t="shared" si="4"/>
        <v>-50235.8</v>
      </c>
    </row>
    <row r="28" spans="1:7" x14ac:dyDescent="0.25">
      <c r="A28" s="1" t="s">
        <v>44</v>
      </c>
      <c r="B28" s="2" t="s">
        <v>45</v>
      </c>
      <c r="C28" s="22">
        <v>484780.1</v>
      </c>
      <c r="D28" s="14">
        <v>505034.4</v>
      </c>
      <c r="E28" s="12">
        <f t="shared" si="5"/>
        <v>20254.300000000047</v>
      </c>
      <c r="F28" s="13">
        <v>512907.8</v>
      </c>
      <c r="G28" s="12">
        <f t="shared" si="4"/>
        <v>7873.3999999999651</v>
      </c>
    </row>
    <row r="29" spans="1:7" x14ac:dyDescent="0.25">
      <c r="A29" s="1" t="s">
        <v>46</v>
      </c>
      <c r="B29" s="2" t="s">
        <v>47</v>
      </c>
      <c r="C29" s="22">
        <v>46607.3</v>
      </c>
      <c r="D29" s="14">
        <v>67925</v>
      </c>
      <c r="E29" s="12">
        <f t="shared" si="5"/>
        <v>21317.699999999997</v>
      </c>
      <c r="F29" s="13">
        <v>62936.5</v>
      </c>
      <c r="G29" s="12">
        <f t="shared" si="4"/>
        <v>-4988.5</v>
      </c>
    </row>
    <row r="30" spans="1:7" x14ac:dyDescent="0.25">
      <c r="A30" s="1" t="s">
        <v>48</v>
      </c>
      <c r="B30" s="2" t="s">
        <v>49</v>
      </c>
      <c r="C30" s="13">
        <f>C31+C32+C33+C34+C35+C36</f>
        <v>1350310.5999999999</v>
      </c>
      <c r="D30" s="13">
        <f t="shared" ref="D30:F30" si="8">D31+D32+D33+D34+D35+D36</f>
        <v>1357398.6</v>
      </c>
      <c r="E30" s="13">
        <f t="shared" si="8"/>
        <v>7088.0000000000682</v>
      </c>
      <c r="F30" s="13">
        <f t="shared" si="8"/>
        <v>1240059.6000000001</v>
      </c>
      <c r="G30" s="13">
        <f t="shared" si="4"/>
        <v>-117339</v>
      </c>
    </row>
    <row r="31" spans="1:7" x14ac:dyDescent="0.25">
      <c r="A31" s="1" t="s">
        <v>50</v>
      </c>
      <c r="B31" s="2" t="s">
        <v>51</v>
      </c>
      <c r="C31" s="22">
        <v>257635.7</v>
      </c>
      <c r="D31" s="14">
        <v>266304.90000000002</v>
      </c>
      <c r="E31" s="12">
        <f t="shared" si="5"/>
        <v>8669.2000000000116</v>
      </c>
      <c r="F31" s="13">
        <v>271064.3</v>
      </c>
      <c r="G31" s="12">
        <f t="shared" si="4"/>
        <v>4759.3999999999651</v>
      </c>
    </row>
    <row r="32" spans="1:7" x14ac:dyDescent="0.25">
      <c r="A32" s="1" t="s">
        <v>52</v>
      </c>
      <c r="B32" s="2" t="s">
        <v>53</v>
      </c>
      <c r="C32" s="22">
        <v>920508.2</v>
      </c>
      <c r="D32" s="14">
        <v>924920</v>
      </c>
      <c r="E32" s="12">
        <f t="shared" si="5"/>
        <v>4411.8000000000466</v>
      </c>
      <c r="F32" s="13">
        <v>822803.7</v>
      </c>
      <c r="G32" s="12">
        <f t="shared" si="4"/>
        <v>-102116.30000000005</v>
      </c>
    </row>
    <row r="33" spans="1:7" x14ac:dyDescent="0.25">
      <c r="A33" s="1" t="s">
        <v>54</v>
      </c>
      <c r="B33" s="2" t="s">
        <v>55</v>
      </c>
      <c r="C33" s="22">
        <v>143575.5</v>
      </c>
      <c r="D33" s="12">
        <v>147954.70000000001</v>
      </c>
      <c r="E33" s="12">
        <f t="shared" si="5"/>
        <v>4379.2000000000116</v>
      </c>
      <c r="F33" s="11">
        <v>128769.2</v>
      </c>
      <c r="G33" s="12">
        <f t="shared" si="4"/>
        <v>-19185.500000000015</v>
      </c>
    </row>
    <row r="34" spans="1:7" ht="31.5" x14ac:dyDescent="0.25">
      <c r="A34" s="1" t="s">
        <v>56</v>
      </c>
      <c r="B34" s="2" t="s">
        <v>57</v>
      </c>
      <c r="C34" s="22">
        <v>2223</v>
      </c>
      <c r="D34" s="12">
        <v>2270.3000000000002</v>
      </c>
      <c r="E34" s="12">
        <f t="shared" si="5"/>
        <v>47.300000000000182</v>
      </c>
      <c r="F34" s="13">
        <v>1895</v>
      </c>
      <c r="G34" s="12">
        <f t="shared" si="4"/>
        <v>-375.30000000000018</v>
      </c>
    </row>
    <row r="35" spans="1:7" x14ac:dyDescent="0.25">
      <c r="A35" s="1" t="s">
        <v>58</v>
      </c>
      <c r="B35" s="2" t="s">
        <v>59</v>
      </c>
      <c r="C35" s="22">
        <v>20037.900000000001</v>
      </c>
      <c r="D35" s="12">
        <v>9322.1</v>
      </c>
      <c r="E35" s="12">
        <f t="shared" si="5"/>
        <v>-10715.800000000001</v>
      </c>
      <c r="F35" s="13">
        <v>9192.1</v>
      </c>
      <c r="G35" s="12">
        <f t="shared" si="4"/>
        <v>-130</v>
      </c>
    </row>
    <row r="36" spans="1:7" x14ac:dyDescent="0.25">
      <c r="A36" s="1" t="s">
        <v>60</v>
      </c>
      <c r="B36" s="2" t="s">
        <v>61</v>
      </c>
      <c r="C36" s="22">
        <v>6330.3</v>
      </c>
      <c r="D36" s="12">
        <v>6626.6</v>
      </c>
      <c r="E36" s="12">
        <f t="shared" si="5"/>
        <v>296.30000000000018</v>
      </c>
      <c r="F36" s="11">
        <v>6335.3</v>
      </c>
      <c r="G36" s="12">
        <f t="shared" si="4"/>
        <v>-291.30000000000018</v>
      </c>
    </row>
    <row r="37" spans="1:7" x14ac:dyDescent="0.25">
      <c r="A37" s="1" t="s">
        <v>62</v>
      </c>
      <c r="B37" s="2" t="s">
        <v>63</v>
      </c>
      <c r="C37" s="13">
        <f>C38</f>
        <v>122175.9</v>
      </c>
      <c r="D37" s="13">
        <f t="shared" ref="D37:F37" si="9">D38</f>
        <v>128162.8</v>
      </c>
      <c r="E37" s="13">
        <f t="shared" si="9"/>
        <v>5986.9000000000087</v>
      </c>
      <c r="F37" s="13">
        <f t="shared" si="9"/>
        <v>126359.9</v>
      </c>
      <c r="G37" s="13">
        <f t="shared" si="4"/>
        <v>-1802.9000000000087</v>
      </c>
    </row>
    <row r="38" spans="1:7" x14ac:dyDescent="0.25">
      <c r="A38" s="1" t="s">
        <v>64</v>
      </c>
      <c r="B38" s="2" t="s">
        <v>65</v>
      </c>
      <c r="C38" s="22">
        <v>122175.9</v>
      </c>
      <c r="D38" s="12">
        <v>128162.8</v>
      </c>
      <c r="E38" s="12">
        <f t="shared" si="5"/>
        <v>5986.9000000000087</v>
      </c>
      <c r="F38" s="11">
        <v>126359.9</v>
      </c>
      <c r="G38" s="12">
        <f t="shared" si="4"/>
        <v>-1802.9000000000087</v>
      </c>
    </row>
    <row r="39" spans="1:7" x14ac:dyDescent="0.25">
      <c r="A39" s="1" t="s">
        <v>66</v>
      </c>
      <c r="B39" s="2" t="s">
        <v>67</v>
      </c>
      <c r="C39" s="13">
        <f t="shared" ref="C39:D39" si="10">C40+C42+C43+C44+C41</f>
        <v>132470.80000000002</v>
      </c>
      <c r="D39" s="13">
        <f t="shared" si="10"/>
        <v>122821.19999999998</v>
      </c>
      <c r="E39" s="13">
        <f>E40+E42+E43+E44+E41</f>
        <v>-9649.6</v>
      </c>
      <c r="F39" s="13">
        <f>F40+F42+F43+F44+F41</f>
        <v>125362.79999999999</v>
      </c>
      <c r="G39" s="13">
        <f t="shared" si="4"/>
        <v>2541.6000000000058</v>
      </c>
    </row>
    <row r="40" spans="1:7" x14ac:dyDescent="0.25">
      <c r="A40" s="1" t="s">
        <v>68</v>
      </c>
      <c r="B40" s="2" t="s">
        <v>69</v>
      </c>
      <c r="C40" s="22">
        <v>15407.9</v>
      </c>
      <c r="D40" s="12">
        <v>15524.6</v>
      </c>
      <c r="E40" s="12">
        <f t="shared" si="5"/>
        <v>116.70000000000073</v>
      </c>
      <c r="F40" s="11">
        <v>16816.400000000001</v>
      </c>
      <c r="G40" s="12">
        <f t="shared" si="4"/>
        <v>1291.8000000000011</v>
      </c>
    </row>
    <row r="41" spans="1:7" x14ac:dyDescent="0.25">
      <c r="A41" s="1" t="s">
        <v>103</v>
      </c>
      <c r="B41" s="2">
        <v>1002</v>
      </c>
      <c r="C41" s="22"/>
      <c r="D41" s="12">
        <v>1397.4</v>
      </c>
      <c r="E41" s="12">
        <f t="shared" ref="E41" si="11">D41-C41</f>
        <v>1397.4</v>
      </c>
      <c r="F41" s="13">
        <v>3726.4</v>
      </c>
      <c r="G41" s="12">
        <f t="shared" ref="G41" si="12">F41-D41</f>
        <v>2329</v>
      </c>
    </row>
    <row r="42" spans="1:7" x14ac:dyDescent="0.25">
      <c r="A42" s="1" t="s">
        <v>70</v>
      </c>
      <c r="B42" s="2" t="s">
        <v>71</v>
      </c>
      <c r="C42" s="22">
        <v>46890</v>
      </c>
      <c r="D42" s="12">
        <v>44107</v>
      </c>
      <c r="E42" s="12">
        <f t="shared" si="5"/>
        <v>-2783</v>
      </c>
      <c r="F42" s="13">
        <v>42791.1</v>
      </c>
      <c r="G42" s="12">
        <f t="shared" si="4"/>
        <v>-1315.9000000000015</v>
      </c>
    </row>
    <row r="43" spans="1:7" x14ac:dyDescent="0.25">
      <c r="A43" s="1" t="s">
        <v>72</v>
      </c>
      <c r="B43" s="2" t="s">
        <v>73</v>
      </c>
      <c r="C43" s="22">
        <v>66750.7</v>
      </c>
      <c r="D43" s="12">
        <v>57724.2</v>
      </c>
      <c r="E43" s="12">
        <f t="shared" si="5"/>
        <v>-9026.5</v>
      </c>
      <c r="F43" s="11">
        <v>58349.2</v>
      </c>
      <c r="G43" s="12">
        <f t="shared" si="4"/>
        <v>625</v>
      </c>
    </row>
    <row r="44" spans="1:7" x14ac:dyDescent="0.25">
      <c r="A44" s="1" t="s">
        <v>74</v>
      </c>
      <c r="B44" s="2" t="s">
        <v>75</v>
      </c>
      <c r="C44" s="22">
        <v>3422.2</v>
      </c>
      <c r="D44" s="12">
        <v>4068</v>
      </c>
      <c r="E44" s="12">
        <f t="shared" si="5"/>
        <v>645.80000000000018</v>
      </c>
      <c r="F44" s="13">
        <v>3679.7</v>
      </c>
      <c r="G44" s="12">
        <f t="shared" si="4"/>
        <v>-388.30000000000018</v>
      </c>
    </row>
    <row r="45" spans="1:7" x14ac:dyDescent="0.25">
      <c r="A45" s="1" t="s">
        <v>76</v>
      </c>
      <c r="B45" s="2" t="s">
        <v>77</v>
      </c>
      <c r="C45" s="11">
        <f>SUM(C46:C47)</f>
        <v>369290.10000000003</v>
      </c>
      <c r="D45" s="11">
        <f t="shared" ref="D45:G45" si="13">SUM(D46:D47)</f>
        <v>96747.700000000012</v>
      </c>
      <c r="E45" s="12">
        <f t="shared" si="5"/>
        <v>-272542.40000000002</v>
      </c>
      <c r="F45" s="11">
        <f t="shared" si="13"/>
        <v>107777.7</v>
      </c>
      <c r="G45" s="11">
        <f t="shared" si="13"/>
        <v>11029.999999999991</v>
      </c>
    </row>
    <row r="46" spans="1:7" x14ac:dyDescent="0.25">
      <c r="A46" s="1" t="s">
        <v>97</v>
      </c>
      <c r="B46" s="2">
        <v>1101</v>
      </c>
      <c r="C46" s="22">
        <v>449.2</v>
      </c>
      <c r="D46" s="11">
        <v>0.1</v>
      </c>
      <c r="E46" s="12">
        <f t="shared" si="5"/>
        <v>-449.09999999999997</v>
      </c>
      <c r="F46" s="11">
        <v>13423.5</v>
      </c>
      <c r="G46" s="12">
        <f t="shared" si="4"/>
        <v>13423.4</v>
      </c>
    </row>
    <row r="47" spans="1:7" x14ac:dyDescent="0.25">
      <c r="A47" s="1" t="s">
        <v>78</v>
      </c>
      <c r="B47" s="2" t="s">
        <v>79</v>
      </c>
      <c r="C47" s="22">
        <v>368840.9</v>
      </c>
      <c r="D47" s="12">
        <v>96747.6</v>
      </c>
      <c r="E47" s="12">
        <f t="shared" si="5"/>
        <v>-272093.30000000005</v>
      </c>
      <c r="F47" s="13">
        <v>94354.2</v>
      </c>
      <c r="G47" s="12">
        <f t="shared" si="4"/>
        <v>-2393.4000000000087</v>
      </c>
    </row>
    <row r="48" spans="1:7" x14ac:dyDescent="0.25">
      <c r="A48" s="1" t="s">
        <v>80</v>
      </c>
      <c r="B48" s="2" t="s">
        <v>81</v>
      </c>
      <c r="C48" s="13">
        <f t="shared" ref="C48:F48" si="14">C49+C50</f>
        <v>9409.7999999999993</v>
      </c>
      <c r="D48" s="13">
        <f t="shared" si="14"/>
        <v>9409.7999999999993</v>
      </c>
      <c r="E48" s="13">
        <f t="shared" si="14"/>
        <v>0</v>
      </c>
      <c r="F48" s="13">
        <f t="shared" si="14"/>
        <v>9409.7999999999993</v>
      </c>
      <c r="G48" s="13">
        <f t="shared" si="4"/>
        <v>0</v>
      </c>
    </row>
    <row r="49" spans="1:7" x14ac:dyDescent="0.25">
      <c r="A49" s="1" t="s">
        <v>82</v>
      </c>
      <c r="B49" s="2" t="s">
        <v>83</v>
      </c>
      <c r="C49" s="22">
        <v>5564.8</v>
      </c>
      <c r="D49" s="14">
        <v>5564.8</v>
      </c>
      <c r="E49" s="12">
        <f t="shared" si="5"/>
        <v>0</v>
      </c>
      <c r="F49" s="11">
        <v>5564.8</v>
      </c>
      <c r="G49" s="12">
        <f t="shared" si="4"/>
        <v>0</v>
      </c>
    </row>
    <row r="50" spans="1:7" x14ac:dyDescent="0.25">
      <c r="A50" s="1" t="s">
        <v>84</v>
      </c>
      <c r="B50" s="2" t="s">
        <v>85</v>
      </c>
      <c r="C50" s="22">
        <v>3845</v>
      </c>
      <c r="D50" s="14">
        <v>3845</v>
      </c>
      <c r="E50" s="12">
        <f t="shared" si="5"/>
        <v>0</v>
      </c>
      <c r="F50" s="11">
        <v>3845</v>
      </c>
      <c r="G50" s="12">
        <f t="shared" si="4"/>
        <v>0</v>
      </c>
    </row>
    <row r="51" spans="1:7" ht="31.5" x14ac:dyDescent="0.25">
      <c r="A51" s="1" t="s">
        <v>86</v>
      </c>
      <c r="B51" s="2" t="s">
        <v>87</v>
      </c>
      <c r="C51" s="13">
        <f>C52</f>
        <v>150</v>
      </c>
      <c r="D51" s="13">
        <f t="shared" ref="D51:F51" si="15">D52</f>
        <v>150</v>
      </c>
      <c r="E51" s="13">
        <f t="shared" si="15"/>
        <v>0</v>
      </c>
      <c r="F51" s="13">
        <f t="shared" si="15"/>
        <v>0</v>
      </c>
      <c r="G51" s="13">
        <f t="shared" si="4"/>
        <v>-150</v>
      </c>
    </row>
    <row r="52" spans="1:7" ht="31.5" x14ac:dyDescent="0.25">
      <c r="A52" s="1" t="s">
        <v>88</v>
      </c>
      <c r="B52" s="2" t="s">
        <v>89</v>
      </c>
      <c r="C52" s="11">
        <v>150</v>
      </c>
      <c r="D52" s="12">
        <v>150</v>
      </c>
      <c r="E52" s="12">
        <f t="shared" si="5"/>
        <v>0</v>
      </c>
      <c r="F52" s="11"/>
      <c r="G52" s="12">
        <f t="shared" si="4"/>
        <v>-150</v>
      </c>
    </row>
    <row r="53" spans="1:7" s="18" customFormat="1" ht="19.5" customHeight="1" x14ac:dyDescent="0.25">
      <c r="A53" s="15" t="s">
        <v>90</v>
      </c>
      <c r="B53" s="16"/>
      <c r="C53" s="17">
        <f>C8+C17+C20+C26+C30+C37+C39+C45+C48+C51</f>
        <v>3120503.8</v>
      </c>
      <c r="D53" s="17">
        <f>D8+D17+D20+D26+D30+D37+D39+D45+D48+D51</f>
        <v>2973927.7</v>
      </c>
      <c r="E53" s="17">
        <f>E8+E17+E20+E26+E30+E37+E39+E45+E48+E51</f>
        <v>-146576.09999999989</v>
      </c>
      <c r="F53" s="17">
        <f>F8+F17+F20+F26+F30+F37+F39+F45+F48+F51</f>
        <v>2801421.1</v>
      </c>
      <c r="G53" s="17">
        <f t="shared" si="4"/>
        <v>-172506.60000000009</v>
      </c>
    </row>
    <row r="54" spans="1:7" x14ac:dyDescent="0.25">
      <c r="E54" s="23"/>
    </row>
  </sheetData>
  <mergeCells count="9">
    <mergeCell ref="D4:G4"/>
    <mergeCell ref="A2:G2"/>
    <mergeCell ref="A3:G3"/>
    <mergeCell ref="A1:G1"/>
    <mergeCell ref="A4:A6"/>
    <mergeCell ref="B4:B6"/>
    <mergeCell ref="D5:E5"/>
    <mergeCell ref="F5:G5"/>
    <mergeCell ref="C4:C5"/>
  </mergeCells>
  <pageMargins left="1.1811023622047245" right="0.59055118110236227" top="0.78740157480314965" bottom="0.78740157480314965" header="0.31496062992125984" footer="0.31496062992125984"/>
  <pageSetup paperSize="9" scale="65" fitToHeight="0" orientation="portrait" horizontalDpi="4294967295" verticalDpi="4294967295" r:id="rId1"/>
  <headerFooter differentFirst="1">
    <oddHeader>&amp;C&amp;P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 на 2020 год</vt:lpstr>
      <vt:lpstr>'Расходы на 2020 год'!Заголовки_для_печати</vt:lpstr>
      <vt:lpstr>'Расходы на 2020 год'!Область_печати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pastuh</dc:creator>
  <cp:lastModifiedBy>Елена В. Петрушенко</cp:lastModifiedBy>
  <cp:lastPrinted>2021-04-14T01:40:09Z</cp:lastPrinted>
  <dcterms:created xsi:type="dcterms:W3CDTF">2017-04-14T00:11:14Z</dcterms:created>
  <dcterms:modified xsi:type="dcterms:W3CDTF">2021-04-14T01:40:15Z</dcterms:modified>
</cp:coreProperties>
</file>