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0" yWindow="0" windowWidth="21570" windowHeight="7845"/>
  </bookViews>
  <sheets>
    <sheet name="Лист1" sheetId="1" r:id="rId1"/>
  </sheets>
  <definedNames>
    <definedName name="_xlnm.Print_Titles" localSheetId="0">Лист1!$5:$9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M40" i="1" l="1"/>
  <c r="L40" i="1"/>
  <c r="K40" i="1"/>
  <c r="J40" i="1" l="1"/>
  <c r="J39" i="1"/>
  <c r="M43" i="1" l="1"/>
  <c r="L43" i="1"/>
  <c r="K43" i="1"/>
  <c r="I17" i="1" l="1"/>
  <c r="M12" i="1" l="1"/>
  <c r="L12" i="1"/>
  <c r="K12" i="1"/>
  <c r="J12" i="1"/>
  <c r="M17" i="1"/>
  <c r="L17" i="1"/>
  <c r="K17" i="1"/>
  <c r="J17" i="1"/>
  <c r="I12" i="1"/>
  <c r="I10" i="1" s="1"/>
  <c r="I22" i="1"/>
  <c r="M42" i="1"/>
  <c r="L42" i="1"/>
  <c r="K42" i="1"/>
  <c r="J42" i="1"/>
  <c r="M38" i="1"/>
  <c r="L38" i="1"/>
  <c r="K38" i="1"/>
  <c r="J38" i="1"/>
  <c r="I38" i="1"/>
  <c r="I42" i="1"/>
  <c r="L21" i="1" l="1"/>
  <c r="M21" i="1"/>
  <c r="K21" i="1"/>
  <c r="I21" i="1"/>
  <c r="J21" i="1"/>
  <c r="M10" i="1"/>
  <c r="L10" i="1"/>
  <c r="K10" i="1"/>
  <c r="J10" i="1"/>
  <c r="J44" i="1" l="1"/>
  <c r="K44" i="1"/>
  <c r="L44" i="1"/>
  <c r="M44" i="1"/>
  <c r="I44" i="1"/>
</calcChain>
</file>

<file path=xl/sharedStrings.xml><?xml version="1.0" encoding="utf-8"?>
<sst xmlns="http://schemas.openxmlformats.org/spreadsheetml/2006/main" count="155" uniqueCount="86">
  <si>
    <t xml:space="preserve">Сведения </t>
  </si>
  <si>
    <t>№ п/п</t>
  </si>
  <si>
    <t>Объем оказания муниципальных услуг (работ)</t>
  </si>
  <si>
    <t xml:space="preserve">Объем субсидий на финансовое обеспечение муниципальных заданий на оказание муниципальных услуг (выполнение работ) </t>
  </si>
  <si>
    <t>сумма (тыс. рублей)</t>
  </si>
  <si>
    <t>План (проект бюджета)</t>
  </si>
  <si>
    <t>2019 год</t>
  </si>
  <si>
    <t>2020 год</t>
  </si>
  <si>
    <t>1.</t>
  </si>
  <si>
    <t>АДМИНИСТРАЦИЯ МУНИЦИПАЛЬНОГО ОБРАЗОВАНИЯ "ГОРОДСКОЙ ОКРУГ НОГЛИКСКИЙ" - всего, в том числе:</t>
  </si>
  <si>
    <t>х</t>
  </si>
  <si>
    <t>МАУ "Редакция газеты "Знамя труда"</t>
  </si>
  <si>
    <t>1.1.</t>
  </si>
  <si>
    <r>
      <rPr>
        <sz val="11"/>
        <color rgb="FF000000"/>
        <rFont val="Times New Roman"/>
        <family val="1"/>
        <charset val="204"/>
      </rPr>
      <t>тыс. см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</si>
  <si>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МБУ "Ногликская телевизионная студия"</t>
  </si>
  <si>
    <t>1.2.</t>
  </si>
  <si>
    <t>МБУ "Сервис-Центр"</t>
  </si>
  <si>
    <t>Эксплуатация объектов недвижимого муниципального имущества, находящегося в муниципальной собственности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</si>
  <si>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</si>
  <si>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Организация мероприятий</t>
  </si>
  <si>
    <t>2.</t>
  </si>
  <si>
    <t xml:space="preserve"> х</t>
  </si>
  <si>
    <t>2.1.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</si>
  <si>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</si>
  <si>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</si>
  <si>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 xml:space="preserve"> -//-</t>
  </si>
  <si>
    <t>2.3.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</si>
  <si>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</si>
  <si>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</si>
  <si>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среднего общего образования (очная с применением дистанционных образовательных технологий)</t>
  </si>
  <si>
    <t>Реализация основных общеобразовательных программ среднего общего образования (заочная)</t>
  </si>
  <si>
    <t>Реализация основных общеобразовательных программ дошкольного образования (от 1 года до 3-х лет)</t>
  </si>
  <si>
    <t>Реализация основных общеобразовательных программ дошкольного образования (от 3 лет до 8 лет)</t>
  </si>
  <si>
    <t>Предоставление питания</t>
  </si>
  <si>
    <t>Организация деятельности клубных формирований и формирований самодеятельного народного творчества</t>
  </si>
  <si>
    <t>Организация отдыха детей и молодежи (в каникулярное время с дневным пребыванием)</t>
  </si>
  <si>
    <t xml:space="preserve">Библиотечное, библиографическое и информационное обслуживание пользователей библиотеки 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</si>
  <si>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</si>
  <si>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час.</t>
  </si>
  <si>
    <t>Итого</t>
  </si>
  <si>
    <t/>
  </si>
  <si>
    <t xml:space="preserve">Обеспечение сохранения и использования объектов культурного наследия </t>
  </si>
  <si>
    <t>Наименование муниципальной услуги (работы) / (с группировкой по ведомставам и отраслям)</t>
  </si>
  <si>
    <t>ОБРАЗОВАНИЕ</t>
  </si>
  <si>
    <t>ФИЗИЧЕСКАЯ КУЛЬТУРА И СПОРТ</t>
  </si>
  <si>
    <t>КУЛЬТУРА</t>
  </si>
  <si>
    <t>СРЕДСТВА МАССОВОЙ ИНФОРМАЦИИ</t>
  </si>
  <si>
    <t>1)</t>
  </si>
  <si>
    <t>2)</t>
  </si>
  <si>
    <t>3)</t>
  </si>
  <si>
    <t>4)</t>
  </si>
  <si>
    <t>5)</t>
  </si>
  <si>
    <t>6)</t>
  </si>
  <si>
    <t>7)</t>
  </si>
  <si>
    <t>9)</t>
  </si>
  <si>
    <t>10)</t>
  </si>
  <si>
    <t>11)</t>
  </si>
  <si>
    <t>12)</t>
  </si>
  <si>
    <t>13)</t>
  </si>
  <si>
    <t>14)</t>
  </si>
  <si>
    <t>2.2.</t>
  </si>
  <si>
    <t>кол-во посещений</t>
  </si>
  <si>
    <t>кол-во объектов культурного наследия</t>
  </si>
  <si>
    <t>ОБЩЕГОСУДАРСТВЕННЫЕ РАСХОДЫ</t>
  </si>
  <si>
    <t>Единица измерения объема услуги (работы)</t>
  </si>
  <si>
    <t>8)</t>
  </si>
  <si>
    <t>Организация и осуществление транспортного обслуживания должностных лиц органов местного самоуправления</t>
  </si>
  <si>
    <t>машино/день (2016 год); машино/час (с 2017 года)</t>
  </si>
  <si>
    <t>мин.</t>
  </si>
  <si>
    <t>Реализация дополнительных общеразвивающих программ (очная)</t>
  </si>
  <si>
    <t>кол-во получателей (чел.)</t>
  </si>
  <si>
    <t>К проекту бюджета МО  "Городской округ Ногликский"</t>
  </si>
  <si>
    <t>кол-во (в 2016 году-мероприятий; c 2017 - час.)</t>
  </si>
  <si>
    <t>на 2019 год и на плановый период 2020 и 2021 годов</t>
  </si>
  <si>
    <t xml:space="preserve"> об объемах оказания муниципальных услуг (работ) и об объемах субсидий на финансовое обеспечение муниципальных заданий на оказание муниципальных услуг (выполнение работ) по муниципальному образованию "Городской округ Ногликский" за 2017 год (отчетный финансовый год), на 2018 год, 2019 год и на плановый период 2020 и 2021годов</t>
  </si>
  <si>
    <t>2017 год (факт)</t>
  </si>
  <si>
    <t>2018 год (план)</t>
  </si>
  <si>
    <t>2021 год</t>
  </si>
  <si>
    <t>Производство и распространение телепрограмм</t>
  </si>
  <si>
    <t>Осуществление издательской деятельности</t>
  </si>
  <si>
    <t>Реализация дополнительных предпрофессиональных программ в области искусств (хоровое пение)</t>
  </si>
  <si>
    <t>Реализация дополнительных предпрофессиональных программ в области искусств (декоративно-прикладное творчество)</t>
  </si>
  <si>
    <t>15)</t>
  </si>
  <si>
    <t xml:space="preserve">Реализация дополнительных предпрофессиональных программ в области искусств (музыкальный фольклор) </t>
  </si>
  <si>
    <t xml:space="preserve">Реализация дополнительных предпрофессиональных программ в области искусств (фортепиано) </t>
  </si>
  <si>
    <t>ДЕПАРТАМЕНТ СОЦИАЛЬНОЙ ПОЛИТИКИ АДМИНИСТРАЦИИ МУНИЦИПАЛЬНОГО ОБРАЗОВАНИЯ "ГОРОДСКОЙ ОКРУГ НОГЛИКСКИЙ" -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</si>
</sst>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2" fillId="0" borderId="0">
      <alignment horizontal="center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/>
    </xf>
    <xf numFmtId="0" fontId="3" fillId="0" borderId="1">
      <alignment horizontal="center"/>
    </xf>
    <xf numFmtId="49" fontId="3" fillId="0" borderId="1">
      <alignment horizontal="center"/>
    </xf>
    <xf numFmtId="0" fontId="3" fillId="0" borderId="1">
      <alignment horizontal="center" wrapText="1"/>
    </xf>
    <xf numFmtId="0" fontId="3" fillId="0" borderId="1">
      <alignment horizontal="center" shrinkToFit="1"/>
    </xf>
    <xf numFmtId="4" fontId="3" fillId="0" borderId="1">
      <alignment horizontal="right" shrinkToFit="1"/>
    </xf>
    <xf numFmtId="0" fontId="3" fillId="0" borderId="3"/>
    <xf numFmtId="0" fontId="3" fillId="0" borderId="4"/>
    <xf numFmtId="0" fontId="6" fillId="0" borderId="5">
      <alignment horizontal="left" vertical="center"/>
    </xf>
    <xf numFmtId="0" fontId="4" fillId="0" borderId="5"/>
    <xf numFmtId="0" fontId="6" fillId="0" borderId="3">
      <alignment horizontal="left" vertical="center"/>
    </xf>
    <xf numFmtId="0" fontId="4" fillId="0" borderId="3"/>
  </cellStyleXfs>
  <cellXfs count="54">
    <xf numFmtId="0" fontId="0" fillId="0" borderId="0" xfId="0"/>
    <xf numFmtId="0" fontId="4" fillId="0" borderId="2" xfId="5" applyNumberFormat="1" applyFont="1" applyBorder="1" applyAlignment="1" applyProtection="1">
      <alignment horizontal="center" vertical="top"/>
    </xf>
    <xf numFmtId="0" fontId="4" fillId="0" borderId="2" xfId="5" applyNumberFormat="1" applyFont="1" applyBorder="1" applyAlignment="1" applyProtection="1">
      <alignment horizontal="left" vertical="top" wrapText="1"/>
    </xf>
    <xf numFmtId="164" fontId="4" fillId="0" borderId="2" xfId="5" applyNumberFormat="1" applyFont="1" applyBorder="1" applyAlignment="1" applyProtection="1">
      <alignment horizontal="right" vertical="top"/>
    </xf>
    <xf numFmtId="49" fontId="4" fillId="0" borderId="2" xfId="6" applyNumberFormat="1" applyFont="1" applyBorder="1" applyAlignment="1" applyProtection="1">
      <alignment horizontal="center" vertical="top"/>
    </xf>
    <xf numFmtId="0" fontId="4" fillId="0" borderId="2" xfId="7" applyNumberFormat="1" applyFont="1" applyBorder="1" applyAlignment="1" applyProtection="1">
      <alignment horizontal="left" vertical="top" wrapText="1"/>
    </xf>
    <xf numFmtId="0" fontId="4" fillId="0" borderId="2" xfId="8" applyNumberFormat="1" applyFont="1" applyBorder="1" applyAlignment="1" applyProtection="1">
      <alignment horizontal="center" vertical="top" shrinkToFit="1"/>
    </xf>
    <xf numFmtId="164" fontId="4" fillId="0" borderId="2" xfId="9" applyNumberFormat="1" applyFont="1" applyBorder="1" applyAlignment="1" applyProtection="1">
      <alignment horizontal="right" vertical="top" shrinkToFit="1"/>
    </xf>
    <xf numFmtId="0" fontId="5" fillId="0" borderId="2" xfId="5" applyNumberFormat="1" applyFont="1" applyBorder="1" applyAlignment="1" applyProtection="1">
      <alignment horizontal="center" vertical="top"/>
    </xf>
    <xf numFmtId="0" fontId="4" fillId="0" borderId="2" xfId="10" applyNumberFormat="1" applyFont="1" applyBorder="1" applyAlignment="1" applyProtection="1">
      <alignment vertical="top" wrapText="1"/>
    </xf>
    <xf numFmtId="0" fontId="4" fillId="0" borderId="2" xfId="5" applyNumberFormat="1" applyFont="1" applyBorder="1" applyAlignment="1" applyProtection="1">
      <alignment horizontal="center" vertical="top" wrapText="1"/>
    </xf>
    <xf numFmtId="164" fontId="4" fillId="0" borderId="2" xfId="5" applyNumberFormat="1" applyFont="1" applyBorder="1" applyAlignment="1" applyProtection="1">
      <alignment horizontal="center" vertical="top"/>
    </xf>
    <xf numFmtId="0" fontId="1" fillId="0" borderId="2" xfId="7" applyNumberFormat="1" applyFont="1" applyBorder="1" applyAlignment="1" applyProtection="1">
      <alignment horizontal="left" vertical="top" wrapText="1"/>
    </xf>
    <xf numFmtId="0" fontId="4" fillId="2" borderId="2" xfId="8" applyNumberFormat="1" applyFont="1" applyFill="1" applyBorder="1" applyAlignment="1" applyProtection="1">
      <alignment horizontal="center" vertical="top" shrinkToFit="1"/>
    </xf>
    <xf numFmtId="0" fontId="1" fillId="0" borderId="2" xfId="7" applyNumberFormat="1" applyFont="1" applyFill="1" applyBorder="1" applyAlignment="1" applyProtection="1">
      <alignment horizontal="left" vertical="top" wrapText="1"/>
    </xf>
    <xf numFmtId="0" fontId="4" fillId="0" borderId="2" xfId="10" applyNumberFormat="1" applyFont="1" applyBorder="1" applyAlignment="1" applyProtection="1"/>
    <xf numFmtId="0" fontId="4" fillId="0" borderId="2" xfId="11" applyNumberFormat="1" applyFont="1" applyBorder="1" applyAlignment="1" applyProtection="1">
      <alignment horizontal="center"/>
    </xf>
    <xf numFmtId="0" fontId="4" fillId="0" borderId="2" xfId="5" applyNumberFormat="1" applyFont="1" applyBorder="1" applyAlignment="1" applyProtection="1">
      <alignment horizontal="center"/>
    </xf>
    <xf numFmtId="164" fontId="4" fillId="0" borderId="2" xfId="9" applyNumberFormat="1" applyFont="1" applyBorder="1" applyAlignment="1" applyProtection="1">
      <alignment horizontal="right" shrinkToFit="1"/>
    </xf>
    <xf numFmtId="0" fontId="4" fillId="0" borderId="0" xfId="12" applyNumberFormat="1" applyFont="1" applyBorder="1" applyAlignment="1" applyProtection="1">
      <alignment horizontal="left" vertical="top"/>
    </xf>
    <xf numFmtId="0" fontId="4" fillId="0" borderId="0" xfId="11" applyNumberFormat="1" applyFont="1" applyBorder="1" applyAlignment="1" applyProtection="1">
      <alignment vertical="top"/>
    </xf>
    <xf numFmtId="0" fontId="4" fillId="0" borderId="0" xfId="8" applyNumberFormat="1" applyFont="1" applyBorder="1" applyAlignment="1" applyProtection="1">
      <alignment horizontal="center" vertical="top" shrinkToFit="1"/>
    </xf>
    <xf numFmtId="4" fontId="4" fillId="0" borderId="0" xfId="13" applyNumberFormat="1" applyFont="1" applyBorder="1" applyAlignment="1" applyProtection="1">
      <alignment vertical="top"/>
    </xf>
    <xf numFmtId="0" fontId="4" fillId="0" borderId="0" xfId="14" applyNumberFormat="1" applyFont="1" applyBorder="1" applyAlignment="1" applyProtection="1">
      <alignment horizontal="left" vertical="top"/>
    </xf>
    <xf numFmtId="4" fontId="4" fillId="0" borderId="0" xfId="15" applyNumberFormat="1" applyFont="1" applyBorder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Protection="1">
      <protection locked="0"/>
    </xf>
    <xf numFmtId="0" fontId="4" fillId="0" borderId="2" xfId="2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164" fontId="1" fillId="0" borderId="2" xfId="0" applyNumberFormat="1" applyFont="1" applyBorder="1" applyAlignment="1" applyProtection="1">
      <alignment vertical="top"/>
      <protection locked="0"/>
    </xf>
    <xf numFmtId="164" fontId="1" fillId="0" borderId="2" xfId="0" applyNumberFormat="1" applyFont="1" applyBorder="1" applyAlignment="1" applyProtection="1">
      <protection locked="0"/>
    </xf>
    <xf numFmtId="164" fontId="1" fillId="0" borderId="0" xfId="0" applyNumberFormat="1" applyFont="1" applyAlignment="1" applyProtection="1">
      <alignment vertical="top"/>
      <protection locked="0"/>
    </xf>
    <xf numFmtId="0" fontId="0" fillId="0" borderId="0" xfId="0" applyAlignment="1"/>
    <xf numFmtId="0" fontId="1" fillId="0" borderId="0" xfId="0" applyFont="1" applyAlignment="1" applyProtection="1">
      <alignment wrapText="1"/>
      <protection locked="0"/>
    </xf>
    <xf numFmtId="0" fontId="7" fillId="0" borderId="2" xfId="8" applyNumberFormat="1" applyFont="1" applyBorder="1" applyAlignment="1" applyProtection="1">
      <alignment horizontal="center" vertical="top" shrinkToFit="1"/>
    </xf>
    <xf numFmtId="164" fontId="7" fillId="0" borderId="2" xfId="9" applyNumberFormat="1" applyFont="1" applyBorder="1" applyAlignment="1" applyProtection="1">
      <alignment horizontal="right" vertical="top" shrinkToFit="1"/>
    </xf>
    <xf numFmtId="164" fontId="7" fillId="0" borderId="2" xfId="0" applyNumberFormat="1" applyFont="1" applyBorder="1" applyAlignment="1" applyProtection="1">
      <alignment vertical="top"/>
      <protection locked="0"/>
    </xf>
    <xf numFmtId="0" fontId="8" fillId="0" borderId="2" xfId="8" applyNumberFormat="1" applyFont="1" applyBorder="1" applyAlignment="1" applyProtection="1">
      <alignment horizontal="center" vertical="top" shrinkToFit="1"/>
    </xf>
    <xf numFmtId="164" fontId="8" fillId="0" borderId="2" xfId="9" applyNumberFormat="1" applyFont="1" applyBorder="1" applyAlignment="1" applyProtection="1">
      <alignment horizontal="right" vertical="top" shrinkToFit="1"/>
    </xf>
    <xf numFmtId="0" fontId="8" fillId="2" borderId="2" xfId="8" applyNumberFormat="1" applyFont="1" applyFill="1" applyBorder="1" applyAlignment="1" applyProtection="1">
      <alignment horizontal="center" vertical="top" shrinkToFit="1"/>
    </xf>
    <xf numFmtId="164" fontId="8" fillId="0" borderId="2" xfId="0" applyNumberFormat="1" applyFont="1" applyBorder="1" applyAlignment="1" applyProtection="1">
      <alignment vertical="top"/>
      <protection locked="0"/>
    </xf>
    <xf numFmtId="2" fontId="8" fillId="0" borderId="2" xfId="8" applyNumberFormat="1" applyFont="1" applyFill="1" applyBorder="1" applyAlignment="1" applyProtection="1">
      <alignment horizontal="center" vertical="top" shrinkToFit="1"/>
    </xf>
    <xf numFmtId="165" fontId="8" fillId="0" borderId="2" xfId="8" applyNumberFormat="1" applyFont="1" applyFill="1" applyBorder="1" applyAlignment="1" applyProtection="1">
      <alignment horizontal="center" vertical="top" shrinkToFit="1"/>
    </xf>
    <xf numFmtId="0" fontId="8" fillId="0" borderId="0" xfId="0" applyFont="1" applyAlignment="1">
      <alignment horizontal="left"/>
    </xf>
    <xf numFmtId="164" fontId="1" fillId="0" borderId="0" xfId="0" applyNumberFormat="1" applyFont="1" applyBorder="1" applyAlignment="1" applyProtection="1">
      <alignment vertical="top"/>
      <protection locked="0"/>
    </xf>
    <xf numFmtId="0" fontId="4" fillId="0" borderId="2" xfId="2" applyNumberFormat="1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right" vertical="top"/>
      <protection locked="0"/>
    </xf>
    <xf numFmtId="0" fontId="2" fillId="0" borderId="0" xfId="1" applyNumberFormat="1" applyFont="1" applyBorder="1" applyAlignment="1" applyProtection="1">
      <alignment horizontal="center"/>
    </xf>
    <xf numFmtId="0" fontId="2" fillId="0" borderId="0" xfId="1" applyNumberFormat="1" applyFont="1" applyBorder="1" applyAlignment="1" applyProtection="1">
      <alignment horizontal="center" vertical="top" wrapText="1"/>
    </xf>
    <xf numFmtId="0" fontId="4" fillId="0" borderId="2" xfId="3" applyNumberFormat="1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4" fillId="0" borderId="2" xfId="4" applyNumberFormat="1" applyFont="1" applyBorder="1" applyAlignment="1" applyProtection="1">
      <alignment horizontal="center" vertical="top" wrapText="1"/>
    </xf>
    <xf numFmtId="164" fontId="8" fillId="2" borderId="2" xfId="0" applyNumberFormat="1" applyFont="1" applyFill="1" applyBorder="1" applyAlignment="1" applyProtection="1">
      <alignment vertical="top"/>
      <protection locked="0"/>
    </xf>
  </cellXfs>
  <cellStyles count="16">
    <cellStyle name="st35" xfId="7"/>
    <cellStyle name="xl23" xfId="1"/>
    <cellStyle name="xl27" xfId="2"/>
    <cellStyle name="xl28" xfId="5"/>
    <cellStyle name="xl30" xfId="6"/>
    <cellStyle name="xl31" xfId="10"/>
    <cellStyle name="xl32" xfId="12"/>
    <cellStyle name="xl34" xfId="14"/>
    <cellStyle name="xl35" xfId="3"/>
    <cellStyle name="xl36" xfId="11"/>
    <cellStyle name="xl37" xfId="4"/>
    <cellStyle name="xl38" xfId="8"/>
    <cellStyle name="xl40" xfId="9"/>
    <cellStyle name="xl41" xfId="13"/>
    <cellStyle name="xl42" xfId="1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topLeftCell="A32" workbookViewId="0">
      <selection activeCell="J45" sqref="J45"/>
    </sheetView>
  </sheetViews>
  <sheetFormatPr defaultRowHeight="15" x14ac:dyDescent="0.25"/>
  <cols>
    <col min="1" max="1" width="5" style="25" customWidth="1"/>
    <col min="2" max="2" width="43.140625" style="25" customWidth="1"/>
    <col min="3" max="3" width="12.85546875" style="25" customWidth="1"/>
    <col min="4" max="4" width="9.42578125" style="25" customWidth="1"/>
    <col min="5" max="5" width="8.28515625" style="25" customWidth="1"/>
    <col min="6" max="6" width="8.7109375" style="25" customWidth="1"/>
    <col min="7" max="8" width="8.42578125" style="25" customWidth="1"/>
    <col min="9" max="9" width="9.85546875" style="25" customWidth="1"/>
    <col min="10" max="10" width="10.85546875" style="25" customWidth="1"/>
    <col min="11" max="11" width="9.28515625" style="25" customWidth="1"/>
    <col min="12" max="12" width="9.42578125" style="25" customWidth="1"/>
    <col min="13" max="13" width="9.28515625" style="25" customWidth="1"/>
    <col min="14" max="14" width="8.7109375" customWidth="1"/>
  </cols>
  <sheetData>
    <row r="1" spans="1:13" x14ac:dyDescent="0.25">
      <c r="A1" s="47" t="s">
        <v>71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7" t="s">
        <v>73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30.75" customHeight="1" x14ac:dyDescent="0.25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60" customHeight="1" x14ac:dyDescent="0.25">
      <c r="A4" s="49" t="s">
        <v>74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47.25" customHeight="1" x14ac:dyDescent="0.25">
      <c r="A5" s="46" t="s">
        <v>1</v>
      </c>
      <c r="B5" s="46" t="s">
        <v>42</v>
      </c>
      <c r="C5" s="50" t="s">
        <v>64</v>
      </c>
      <c r="D5" s="51" t="s">
        <v>2</v>
      </c>
      <c r="E5" s="51"/>
      <c r="F5" s="51"/>
      <c r="G5" s="51"/>
      <c r="H5" s="51"/>
      <c r="I5" s="52" t="s">
        <v>3</v>
      </c>
      <c r="J5" s="52"/>
      <c r="K5" s="52"/>
      <c r="L5" s="52"/>
      <c r="M5" s="52"/>
    </row>
    <row r="6" spans="1:13" ht="21" customHeight="1" x14ac:dyDescent="0.25">
      <c r="A6" s="46"/>
      <c r="B6" s="46"/>
      <c r="C6" s="50"/>
      <c r="D6" s="51"/>
      <c r="E6" s="51"/>
      <c r="F6" s="51"/>
      <c r="G6" s="51"/>
      <c r="H6" s="51"/>
      <c r="I6" s="46" t="s">
        <v>4</v>
      </c>
      <c r="J6" s="46"/>
      <c r="K6" s="46"/>
      <c r="L6" s="46"/>
      <c r="M6" s="46"/>
    </row>
    <row r="7" spans="1:13" ht="19.5" customHeight="1" x14ac:dyDescent="0.25">
      <c r="A7" s="46"/>
      <c r="B7" s="46"/>
      <c r="C7" s="50"/>
      <c r="D7" s="46" t="s">
        <v>75</v>
      </c>
      <c r="E7" s="46" t="s">
        <v>76</v>
      </c>
      <c r="F7" s="46" t="s">
        <v>5</v>
      </c>
      <c r="G7" s="46"/>
      <c r="H7" s="46"/>
      <c r="I7" s="46" t="s">
        <v>75</v>
      </c>
      <c r="J7" s="46" t="s">
        <v>76</v>
      </c>
      <c r="K7" s="46" t="s">
        <v>5</v>
      </c>
      <c r="L7" s="46"/>
      <c r="M7" s="46"/>
    </row>
    <row r="8" spans="1:13" ht="24" customHeight="1" x14ac:dyDescent="0.25">
      <c r="A8" s="46"/>
      <c r="B8" s="46"/>
      <c r="C8" s="50"/>
      <c r="D8" s="46"/>
      <c r="E8" s="46"/>
      <c r="F8" s="27" t="s">
        <v>6</v>
      </c>
      <c r="G8" s="27" t="s">
        <v>7</v>
      </c>
      <c r="H8" s="27" t="s">
        <v>77</v>
      </c>
      <c r="I8" s="46"/>
      <c r="J8" s="46"/>
      <c r="K8" s="27" t="s">
        <v>6</v>
      </c>
      <c r="L8" s="27" t="s">
        <v>7</v>
      </c>
      <c r="M8" s="27" t="s">
        <v>77</v>
      </c>
    </row>
    <row r="9" spans="1:13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28">
        <v>10</v>
      </c>
      <c r="K9" s="28">
        <v>11</v>
      </c>
      <c r="L9" s="28">
        <v>12</v>
      </c>
      <c r="M9" s="28">
        <v>13</v>
      </c>
    </row>
    <row r="10" spans="1:13" ht="47.25" customHeight="1" x14ac:dyDescent="0.25">
      <c r="A10" s="1" t="s">
        <v>8</v>
      </c>
      <c r="B10" s="2" t="s">
        <v>9</v>
      </c>
      <c r="C10" s="1"/>
      <c r="D10" s="1" t="s">
        <v>10</v>
      </c>
      <c r="E10" s="1" t="s">
        <v>10</v>
      </c>
      <c r="F10" s="1" t="s">
        <v>10</v>
      </c>
      <c r="G10" s="1" t="s">
        <v>10</v>
      </c>
      <c r="H10" s="1" t="s">
        <v>10</v>
      </c>
      <c r="I10" s="3">
        <f>I12+I17</f>
        <v>32404.400000000001</v>
      </c>
      <c r="J10" s="30">
        <f t="shared" ref="J10:M10" si="0">J12+J17</f>
        <v>7988.1</v>
      </c>
      <c r="K10" s="30">
        <f t="shared" si="0"/>
        <v>8132.1</v>
      </c>
      <c r="L10" s="30">
        <f t="shared" si="0"/>
        <v>8457.4</v>
      </c>
      <c r="M10" s="30">
        <f t="shared" si="0"/>
        <v>8795.7000000000007</v>
      </c>
    </row>
    <row r="11" spans="1:13" hidden="1" x14ac:dyDescent="0.25">
      <c r="A11" s="4"/>
      <c r="B11" s="5" t="s">
        <v>11</v>
      </c>
      <c r="C11" s="1"/>
      <c r="D11" s="6"/>
      <c r="E11" s="6"/>
      <c r="F11" s="6"/>
      <c r="G11" s="6"/>
      <c r="H11" s="6"/>
      <c r="I11" s="7"/>
      <c r="J11" s="30"/>
      <c r="K11" s="30"/>
      <c r="L11" s="30"/>
      <c r="M11" s="30"/>
    </row>
    <row r="12" spans="1:13" ht="20.25" customHeight="1" x14ac:dyDescent="0.25">
      <c r="A12" s="4" t="s">
        <v>12</v>
      </c>
      <c r="B12" s="5" t="s">
        <v>46</v>
      </c>
      <c r="C12" s="1"/>
      <c r="D12" s="6" t="s">
        <v>10</v>
      </c>
      <c r="E12" s="6" t="s">
        <v>10</v>
      </c>
      <c r="F12" s="6" t="s">
        <v>10</v>
      </c>
      <c r="G12" s="6" t="s">
        <v>10</v>
      </c>
      <c r="H12" s="6" t="s">
        <v>10</v>
      </c>
      <c r="I12" s="7">
        <f>I13+I15</f>
        <v>7962.1</v>
      </c>
      <c r="J12" s="7">
        <f t="shared" ref="J12:M12" si="1">J13+J15</f>
        <v>7988.1</v>
      </c>
      <c r="K12" s="7">
        <f t="shared" si="1"/>
        <v>8132.1</v>
      </c>
      <c r="L12" s="7">
        <f t="shared" si="1"/>
        <v>8457.4</v>
      </c>
      <c r="M12" s="7">
        <f t="shared" si="1"/>
        <v>8795.7000000000007</v>
      </c>
    </row>
    <row r="13" spans="1:13" ht="19.5" customHeight="1" x14ac:dyDescent="0.25">
      <c r="A13" s="4" t="s">
        <v>47</v>
      </c>
      <c r="B13" s="5" t="s">
        <v>79</v>
      </c>
      <c r="C13" s="8" t="s">
        <v>13</v>
      </c>
      <c r="D13" s="38">
        <v>502.70699999999999</v>
      </c>
      <c r="E13" s="38">
        <v>425.05</v>
      </c>
      <c r="F13" s="42">
        <v>481.36</v>
      </c>
      <c r="G13" s="42">
        <v>481.36</v>
      </c>
      <c r="H13" s="42">
        <v>481.36</v>
      </c>
      <c r="I13" s="39">
        <v>3526.4</v>
      </c>
      <c r="J13" s="41">
        <v>3299.3</v>
      </c>
      <c r="K13" s="41">
        <v>3431.3</v>
      </c>
      <c r="L13" s="41">
        <v>3568.6</v>
      </c>
      <c r="M13" s="41">
        <v>3711.3</v>
      </c>
    </row>
    <row r="14" spans="1:13" ht="19.5" hidden="1" customHeight="1" x14ac:dyDescent="0.25">
      <c r="A14" s="4"/>
      <c r="B14" s="9" t="s">
        <v>14</v>
      </c>
      <c r="C14" s="8"/>
      <c r="D14" s="35"/>
      <c r="E14" s="38"/>
      <c r="F14" s="43"/>
      <c r="G14" s="43"/>
      <c r="H14" s="43"/>
      <c r="I14" s="36"/>
      <c r="J14" s="37"/>
      <c r="K14" s="37"/>
      <c r="L14" s="37"/>
      <c r="M14" s="37"/>
    </row>
    <row r="15" spans="1:13" ht="30" x14ac:dyDescent="0.25">
      <c r="A15" s="4" t="s">
        <v>48</v>
      </c>
      <c r="B15" s="5" t="s">
        <v>78</v>
      </c>
      <c r="C15" s="10" t="s">
        <v>68</v>
      </c>
      <c r="D15" s="38">
        <v>2410.56</v>
      </c>
      <c r="E15" s="38">
        <v>2458.3000000000002</v>
      </c>
      <c r="F15" s="43">
        <v>2483.1999999999998</v>
      </c>
      <c r="G15" s="43">
        <v>2483.1999999999998</v>
      </c>
      <c r="H15" s="43">
        <v>2483.1999999999998</v>
      </c>
      <c r="I15" s="39">
        <v>4435.7</v>
      </c>
      <c r="J15" s="41">
        <v>4688.8</v>
      </c>
      <c r="K15" s="41">
        <v>4700.8</v>
      </c>
      <c r="L15" s="41">
        <v>4888.8</v>
      </c>
      <c r="M15" s="41">
        <v>5084.3999999999996</v>
      </c>
    </row>
    <row r="16" spans="1:13" hidden="1" x14ac:dyDescent="0.25">
      <c r="A16" s="4"/>
      <c r="B16" s="5" t="s">
        <v>16</v>
      </c>
      <c r="C16" s="10"/>
      <c r="D16" s="6"/>
      <c r="E16" s="6"/>
      <c r="F16" s="6"/>
      <c r="G16" s="6"/>
      <c r="H16" s="6"/>
      <c r="I16" s="7"/>
      <c r="J16" s="30"/>
      <c r="K16" s="30"/>
      <c r="L16" s="30"/>
      <c r="M16" s="30"/>
    </row>
    <row r="17" spans="1:20" x14ac:dyDescent="0.25">
      <c r="A17" s="4" t="s">
        <v>15</v>
      </c>
      <c r="B17" s="12" t="s">
        <v>63</v>
      </c>
      <c r="C17" s="10"/>
      <c r="D17" s="6" t="s">
        <v>10</v>
      </c>
      <c r="E17" s="6" t="s">
        <v>10</v>
      </c>
      <c r="F17" s="6" t="s">
        <v>10</v>
      </c>
      <c r="G17" s="6" t="s">
        <v>10</v>
      </c>
      <c r="H17" s="6" t="s">
        <v>10</v>
      </c>
      <c r="I17" s="7">
        <f>I18+I19+I20</f>
        <v>24442.3</v>
      </c>
      <c r="J17" s="7">
        <f t="shared" ref="J17:M17" si="2">J18+J19+J20</f>
        <v>0</v>
      </c>
      <c r="K17" s="7">
        <f t="shared" si="2"/>
        <v>0</v>
      </c>
      <c r="L17" s="7">
        <f t="shared" si="2"/>
        <v>0</v>
      </c>
      <c r="M17" s="7">
        <f t="shared" si="2"/>
        <v>0</v>
      </c>
    </row>
    <row r="18" spans="1:20" ht="45" x14ac:dyDescent="0.25">
      <c r="A18" s="4" t="s">
        <v>47</v>
      </c>
      <c r="B18" s="5" t="s">
        <v>17</v>
      </c>
      <c r="C18" s="10" t="s">
        <v>18</v>
      </c>
      <c r="D18" s="6">
        <v>251533</v>
      </c>
      <c r="E18" s="6">
        <v>0</v>
      </c>
      <c r="F18" s="6">
        <v>0</v>
      </c>
      <c r="G18" s="6">
        <v>0</v>
      </c>
      <c r="H18" s="6">
        <v>0</v>
      </c>
      <c r="I18" s="39">
        <v>18014</v>
      </c>
      <c r="J18" s="41">
        <v>0</v>
      </c>
      <c r="K18" s="41">
        <v>0</v>
      </c>
      <c r="L18" s="41">
        <v>0</v>
      </c>
      <c r="M18" s="41">
        <v>0</v>
      </c>
    </row>
    <row r="19" spans="1:20" ht="62.25" customHeight="1" x14ac:dyDescent="0.25">
      <c r="A19" s="4" t="s">
        <v>48</v>
      </c>
      <c r="B19" s="5" t="s">
        <v>66</v>
      </c>
      <c r="C19" s="10" t="s">
        <v>67</v>
      </c>
      <c r="D19" s="6">
        <v>1381</v>
      </c>
      <c r="E19" s="6">
        <v>0</v>
      </c>
      <c r="F19" s="6">
        <v>0</v>
      </c>
      <c r="G19" s="6">
        <v>0</v>
      </c>
      <c r="H19" s="6">
        <v>0</v>
      </c>
      <c r="I19" s="39">
        <v>5646.2</v>
      </c>
      <c r="J19" s="41">
        <v>0</v>
      </c>
      <c r="K19" s="41">
        <v>0</v>
      </c>
      <c r="L19" s="41">
        <v>0</v>
      </c>
      <c r="M19" s="41">
        <v>0</v>
      </c>
    </row>
    <row r="20" spans="1:20" ht="75" x14ac:dyDescent="0.25">
      <c r="A20" s="4" t="s">
        <v>49</v>
      </c>
      <c r="B20" s="5" t="s">
        <v>19</v>
      </c>
      <c r="C20" s="10" t="s">
        <v>72</v>
      </c>
      <c r="D20" s="6">
        <v>54</v>
      </c>
      <c r="E20" s="6">
        <v>0</v>
      </c>
      <c r="F20" s="6">
        <v>0</v>
      </c>
      <c r="G20" s="6">
        <v>0</v>
      </c>
      <c r="H20" s="6">
        <v>0</v>
      </c>
      <c r="I20" s="39">
        <v>782.1</v>
      </c>
      <c r="J20" s="41">
        <v>0</v>
      </c>
      <c r="K20" s="41">
        <v>0</v>
      </c>
      <c r="L20" s="41">
        <v>0</v>
      </c>
      <c r="M20" s="41">
        <v>0</v>
      </c>
    </row>
    <row r="21" spans="1:20" ht="75" x14ac:dyDescent="0.25">
      <c r="A21" s="1" t="s">
        <v>20</v>
      </c>
      <c r="B21" s="2" t="s">
        <v>85</v>
      </c>
      <c r="C21" s="1"/>
      <c r="D21" s="1" t="s">
        <v>21</v>
      </c>
      <c r="E21" s="1" t="s">
        <v>10</v>
      </c>
      <c r="F21" s="1" t="s">
        <v>10</v>
      </c>
      <c r="G21" s="1" t="s">
        <v>10</v>
      </c>
      <c r="H21" s="1" t="s">
        <v>10</v>
      </c>
      <c r="I21" s="11">
        <f>I22+I38+I42</f>
        <v>649107.29999999993</v>
      </c>
      <c r="J21" s="30">
        <f>J22+J38+J42</f>
        <v>765188.70000000019</v>
      </c>
      <c r="K21" s="30">
        <f t="shared" ref="K21:M21" si="3">K22+K38+K42</f>
        <v>760802.59999999974</v>
      </c>
      <c r="L21" s="30">
        <f t="shared" si="3"/>
        <v>764456.00000000023</v>
      </c>
      <c r="M21" s="30">
        <f t="shared" si="3"/>
        <v>768232.89999999991</v>
      </c>
      <c r="O21" s="44"/>
      <c r="P21" s="44"/>
      <c r="Q21" s="44"/>
      <c r="R21" s="44"/>
      <c r="S21" s="44"/>
      <c r="T21" s="44"/>
    </row>
    <row r="22" spans="1:20" ht="20.25" customHeight="1" x14ac:dyDescent="0.25">
      <c r="A22" s="1" t="s">
        <v>22</v>
      </c>
      <c r="B22" s="2" t="s">
        <v>43</v>
      </c>
      <c r="C22" s="1"/>
      <c r="D22" s="1" t="s">
        <v>10</v>
      </c>
      <c r="E22" s="1" t="s">
        <v>10</v>
      </c>
      <c r="F22" s="1" t="s">
        <v>10</v>
      </c>
      <c r="G22" s="1" t="s">
        <v>10</v>
      </c>
      <c r="H22" s="1" t="s">
        <v>10</v>
      </c>
      <c r="I22" s="11">
        <f>I23+I24+I25+I26+I27+I28+I29+I30+I31+I32+I33+I34+I35+I36</f>
        <v>554966.1</v>
      </c>
      <c r="J22" s="3">
        <f>J23+J24+J25+J26+J27+J28+J29+J30+J31+J32+J33+J34+J35+J36+J37</f>
        <v>660739.90000000014</v>
      </c>
      <c r="K22" s="3">
        <f>K23+K24+K25+K26+K27+K28+K29+K30+K31+K32+K33+K34+K35+K36+K37</f>
        <v>652482.39999999979</v>
      </c>
      <c r="L22" s="3">
        <f>L23+L24+L25+L26+L27+L28+L29+L30+L31+L32+L33+L34+L35+L36+L37</f>
        <v>655459.70000000019</v>
      </c>
      <c r="M22" s="3">
        <f>M23+M24+M25+M26+M27+M28+M29+M30+M31+M32+M33+M34+M35+M36+M37</f>
        <v>658502.79999999993</v>
      </c>
    </row>
    <row r="23" spans="1:20" ht="48.75" customHeight="1" x14ac:dyDescent="0.25">
      <c r="A23" s="4" t="s">
        <v>47</v>
      </c>
      <c r="B23" s="12" t="s">
        <v>23</v>
      </c>
      <c r="C23" s="10" t="s">
        <v>70</v>
      </c>
      <c r="D23" s="40">
        <v>595</v>
      </c>
      <c r="E23" s="40">
        <v>605</v>
      </c>
      <c r="F23" s="40">
        <v>581</v>
      </c>
      <c r="G23" s="40">
        <v>581</v>
      </c>
      <c r="H23" s="40">
        <v>581</v>
      </c>
      <c r="I23" s="39">
        <v>109029.8</v>
      </c>
      <c r="J23" s="53">
        <v>126217.2</v>
      </c>
      <c r="K23" s="53">
        <v>115669.4</v>
      </c>
      <c r="L23" s="53">
        <v>116125.2</v>
      </c>
      <c r="M23" s="53">
        <v>116595.1</v>
      </c>
    </row>
    <row r="24" spans="1:20" ht="30" customHeight="1" x14ac:dyDescent="0.25">
      <c r="A24" s="4" t="s">
        <v>48</v>
      </c>
      <c r="B24" s="12" t="s">
        <v>24</v>
      </c>
      <c r="C24" s="10" t="s">
        <v>25</v>
      </c>
      <c r="D24" s="40">
        <v>670</v>
      </c>
      <c r="E24" s="40">
        <v>675</v>
      </c>
      <c r="F24" s="40">
        <v>688</v>
      </c>
      <c r="G24" s="40">
        <v>688</v>
      </c>
      <c r="H24" s="40">
        <v>688</v>
      </c>
      <c r="I24" s="39">
        <v>120632.9</v>
      </c>
      <c r="J24" s="53">
        <v>140794.70000000001</v>
      </c>
      <c r="K24" s="53">
        <v>136605.79999999999</v>
      </c>
      <c r="L24" s="53">
        <v>137140.70000000001</v>
      </c>
      <c r="M24" s="53">
        <v>137697.1</v>
      </c>
    </row>
    <row r="25" spans="1:20" ht="60.75" customHeight="1" x14ac:dyDescent="0.25">
      <c r="A25" s="4" t="s">
        <v>49</v>
      </c>
      <c r="B25" s="14" t="s">
        <v>27</v>
      </c>
      <c r="C25" s="10" t="s">
        <v>25</v>
      </c>
      <c r="D25" s="40">
        <v>4</v>
      </c>
      <c r="E25" s="40">
        <v>1</v>
      </c>
      <c r="F25" s="40">
        <v>2</v>
      </c>
      <c r="G25" s="40">
        <v>2</v>
      </c>
      <c r="H25" s="40">
        <v>2</v>
      </c>
      <c r="I25" s="39">
        <v>2013.2</v>
      </c>
      <c r="J25" s="53">
        <v>208.3</v>
      </c>
      <c r="K25" s="53">
        <v>396.5</v>
      </c>
      <c r="L25" s="53">
        <v>398.1</v>
      </c>
      <c r="M25" s="53">
        <v>399.7</v>
      </c>
    </row>
    <row r="26" spans="1:20" ht="29.25" customHeight="1" x14ac:dyDescent="0.25">
      <c r="A26" s="4" t="s">
        <v>50</v>
      </c>
      <c r="B26" s="12" t="s">
        <v>28</v>
      </c>
      <c r="C26" s="10" t="s">
        <v>25</v>
      </c>
      <c r="D26" s="40">
        <v>144</v>
      </c>
      <c r="E26" s="40">
        <v>153</v>
      </c>
      <c r="F26" s="40">
        <v>146</v>
      </c>
      <c r="G26" s="40">
        <v>146</v>
      </c>
      <c r="H26" s="40">
        <v>146</v>
      </c>
      <c r="I26" s="39">
        <v>26768.7</v>
      </c>
      <c r="J26" s="53">
        <v>31913.5</v>
      </c>
      <c r="K26" s="53">
        <v>28989</v>
      </c>
      <c r="L26" s="53">
        <v>29102.6</v>
      </c>
      <c r="M26" s="53">
        <v>29220.7</v>
      </c>
    </row>
    <row r="27" spans="1:20" ht="60.75" customHeight="1" x14ac:dyDescent="0.25">
      <c r="A27" s="4" t="s">
        <v>51</v>
      </c>
      <c r="B27" s="14" t="s">
        <v>29</v>
      </c>
      <c r="C27" s="10" t="s">
        <v>25</v>
      </c>
      <c r="D27" s="40">
        <v>2</v>
      </c>
      <c r="E27" s="40">
        <v>2</v>
      </c>
      <c r="F27" s="40">
        <v>2</v>
      </c>
      <c r="G27" s="40">
        <v>2</v>
      </c>
      <c r="H27" s="40">
        <v>2</v>
      </c>
      <c r="I27" s="39">
        <v>390.9</v>
      </c>
      <c r="J27" s="53">
        <v>416.6</v>
      </c>
      <c r="K27" s="53">
        <v>396.5</v>
      </c>
      <c r="L27" s="53">
        <v>398.1</v>
      </c>
      <c r="M27" s="53">
        <v>399.7</v>
      </c>
      <c r="O27" s="34"/>
      <c r="P27" s="34"/>
      <c r="Q27" s="34"/>
      <c r="R27" s="26"/>
      <c r="S27" s="26"/>
      <c r="T27" s="26"/>
    </row>
    <row r="28" spans="1:20" ht="45" x14ac:dyDescent="0.25">
      <c r="A28" s="4" t="s">
        <v>52</v>
      </c>
      <c r="B28" s="12" t="s">
        <v>30</v>
      </c>
      <c r="C28" s="10" t="s">
        <v>25</v>
      </c>
      <c r="D28" s="40">
        <v>27</v>
      </c>
      <c r="E28" s="40">
        <v>24</v>
      </c>
      <c r="F28" s="40">
        <v>24</v>
      </c>
      <c r="G28" s="40">
        <v>24</v>
      </c>
      <c r="H28" s="40">
        <v>24</v>
      </c>
      <c r="I28" s="39">
        <v>3044</v>
      </c>
      <c r="J28" s="53">
        <v>4998.7</v>
      </c>
      <c r="K28" s="53">
        <v>4758</v>
      </c>
      <c r="L28" s="53">
        <v>4776.7</v>
      </c>
      <c r="M28" s="53">
        <v>4796</v>
      </c>
    </row>
    <row r="29" spans="1:20" ht="47.25" customHeight="1" x14ac:dyDescent="0.25">
      <c r="A29" s="4" t="s">
        <v>53</v>
      </c>
      <c r="B29" s="12" t="s">
        <v>31</v>
      </c>
      <c r="C29" s="10" t="s">
        <v>25</v>
      </c>
      <c r="D29" s="40">
        <v>160</v>
      </c>
      <c r="E29" s="40">
        <v>165</v>
      </c>
      <c r="F29" s="40">
        <v>126</v>
      </c>
      <c r="G29" s="40">
        <v>126</v>
      </c>
      <c r="H29" s="40">
        <v>126</v>
      </c>
      <c r="I29" s="39">
        <v>38319.300000000003</v>
      </c>
      <c r="J29" s="53">
        <v>44702.1</v>
      </c>
      <c r="K29" s="53">
        <v>40299.599999999999</v>
      </c>
      <c r="L29" s="53">
        <v>40456.6</v>
      </c>
      <c r="M29" s="53">
        <v>40630.300000000003</v>
      </c>
    </row>
    <row r="30" spans="1:20" ht="44.25" customHeight="1" x14ac:dyDescent="0.25">
      <c r="A30" s="4" t="s">
        <v>65</v>
      </c>
      <c r="B30" s="12" t="s">
        <v>32</v>
      </c>
      <c r="C30" s="10" t="s">
        <v>25</v>
      </c>
      <c r="D30" s="40">
        <v>581</v>
      </c>
      <c r="E30" s="40">
        <v>570</v>
      </c>
      <c r="F30" s="40">
        <v>578</v>
      </c>
      <c r="G30" s="40">
        <v>578</v>
      </c>
      <c r="H30" s="40">
        <v>578</v>
      </c>
      <c r="I30" s="39">
        <v>141209.1</v>
      </c>
      <c r="J30" s="53">
        <v>169494.9</v>
      </c>
      <c r="K30" s="53">
        <v>177722.1</v>
      </c>
      <c r="L30" s="53">
        <v>178255.4</v>
      </c>
      <c r="M30" s="53">
        <v>178944.3</v>
      </c>
    </row>
    <row r="31" spans="1:20" ht="30" x14ac:dyDescent="0.25">
      <c r="A31" s="4" t="s">
        <v>54</v>
      </c>
      <c r="B31" s="12" t="s">
        <v>69</v>
      </c>
      <c r="C31" s="10" t="s">
        <v>25</v>
      </c>
      <c r="D31" s="40">
        <v>1557</v>
      </c>
      <c r="E31" s="40">
        <v>1701</v>
      </c>
      <c r="F31" s="40">
        <v>1673</v>
      </c>
      <c r="G31" s="40">
        <v>1673</v>
      </c>
      <c r="H31" s="40">
        <v>1673</v>
      </c>
      <c r="I31" s="39">
        <v>82378.3</v>
      </c>
      <c r="J31" s="53">
        <v>100682.5</v>
      </c>
      <c r="K31" s="53">
        <v>110441</v>
      </c>
      <c r="L31" s="53">
        <v>111195.5</v>
      </c>
      <c r="M31" s="53">
        <v>111974.2</v>
      </c>
    </row>
    <row r="32" spans="1:20" x14ac:dyDescent="0.25">
      <c r="A32" s="4" t="s">
        <v>55</v>
      </c>
      <c r="B32" s="12" t="s">
        <v>33</v>
      </c>
      <c r="C32" s="10" t="s">
        <v>25</v>
      </c>
      <c r="D32" s="40">
        <v>853</v>
      </c>
      <c r="E32" s="40">
        <v>889</v>
      </c>
      <c r="F32" s="40">
        <v>857</v>
      </c>
      <c r="G32" s="40">
        <v>857</v>
      </c>
      <c r="H32" s="40">
        <v>857</v>
      </c>
      <c r="I32" s="39">
        <v>15924.6</v>
      </c>
      <c r="J32" s="53">
        <v>19963.8</v>
      </c>
      <c r="K32" s="53">
        <v>21715.8</v>
      </c>
      <c r="L32" s="53">
        <v>21918.5</v>
      </c>
      <c r="M32" s="53">
        <v>21918.5</v>
      </c>
    </row>
    <row r="33" spans="1:13" ht="33.75" customHeight="1" x14ac:dyDescent="0.25">
      <c r="A33" s="4" t="s">
        <v>56</v>
      </c>
      <c r="B33" s="12" t="s">
        <v>35</v>
      </c>
      <c r="C33" s="10" t="s">
        <v>25</v>
      </c>
      <c r="D33" s="40">
        <v>615</v>
      </c>
      <c r="E33" s="40">
        <v>634</v>
      </c>
      <c r="F33" s="40">
        <v>590</v>
      </c>
      <c r="G33" s="40">
        <v>590</v>
      </c>
      <c r="H33" s="40">
        <v>590</v>
      </c>
      <c r="I33" s="39">
        <v>5211.6000000000004</v>
      </c>
      <c r="J33" s="53">
        <v>6283.4</v>
      </c>
      <c r="K33" s="53">
        <v>6544.2</v>
      </c>
      <c r="L33" s="53">
        <v>6693.3</v>
      </c>
      <c r="M33" s="53">
        <v>6871.6</v>
      </c>
    </row>
    <row r="34" spans="1:13" ht="48.75" customHeight="1" x14ac:dyDescent="0.25">
      <c r="A34" s="4" t="s">
        <v>57</v>
      </c>
      <c r="B34" s="12" t="s">
        <v>80</v>
      </c>
      <c r="C34" s="10" t="s">
        <v>25</v>
      </c>
      <c r="D34" s="40">
        <v>27</v>
      </c>
      <c r="E34" s="40">
        <v>27</v>
      </c>
      <c r="F34" s="40">
        <v>27</v>
      </c>
      <c r="G34" s="40">
        <v>27</v>
      </c>
      <c r="H34" s="40">
        <v>27</v>
      </c>
      <c r="I34" s="39">
        <v>2595.6</v>
      </c>
      <c r="J34" s="53">
        <v>3948.9</v>
      </c>
      <c r="K34" s="53">
        <v>2344.6999999999998</v>
      </c>
      <c r="L34" s="53">
        <v>2359</v>
      </c>
      <c r="M34" s="53">
        <v>2373.8000000000002</v>
      </c>
    </row>
    <row r="35" spans="1:13" ht="62.25" customHeight="1" x14ac:dyDescent="0.25">
      <c r="A35" s="4" t="s">
        <v>58</v>
      </c>
      <c r="B35" s="12" t="s">
        <v>81</v>
      </c>
      <c r="C35" s="10" t="s">
        <v>25</v>
      </c>
      <c r="D35" s="40">
        <v>55</v>
      </c>
      <c r="E35" s="40">
        <v>55</v>
      </c>
      <c r="F35" s="40">
        <v>55</v>
      </c>
      <c r="G35" s="40">
        <v>55</v>
      </c>
      <c r="H35" s="40">
        <v>55</v>
      </c>
      <c r="I35" s="39">
        <v>6771</v>
      </c>
      <c r="J35" s="53">
        <v>8044</v>
      </c>
      <c r="K35" s="53">
        <v>4776.2</v>
      </c>
      <c r="L35" s="53">
        <v>4805.3</v>
      </c>
      <c r="M35" s="53">
        <v>4835.5</v>
      </c>
    </row>
    <row r="36" spans="1:13" ht="47.25" customHeight="1" x14ac:dyDescent="0.25">
      <c r="A36" s="4" t="s">
        <v>59</v>
      </c>
      <c r="B36" s="12" t="s">
        <v>84</v>
      </c>
      <c r="C36" s="10" t="s">
        <v>25</v>
      </c>
      <c r="D36" s="40">
        <v>5</v>
      </c>
      <c r="E36" s="40">
        <v>5</v>
      </c>
      <c r="F36" s="40">
        <v>5</v>
      </c>
      <c r="G36" s="40">
        <v>5</v>
      </c>
      <c r="H36" s="40">
        <v>5</v>
      </c>
      <c r="I36" s="39">
        <v>677.1</v>
      </c>
      <c r="J36" s="53">
        <v>731.3</v>
      </c>
      <c r="K36" s="53">
        <v>434.2</v>
      </c>
      <c r="L36" s="53">
        <v>436.8</v>
      </c>
      <c r="M36" s="53">
        <v>439.6</v>
      </c>
    </row>
    <row r="37" spans="1:13" ht="48.75" customHeight="1" x14ac:dyDescent="0.25">
      <c r="A37" s="4" t="s">
        <v>82</v>
      </c>
      <c r="B37" s="12" t="s">
        <v>83</v>
      </c>
      <c r="C37" s="10" t="s">
        <v>25</v>
      </c>
      <c r="D37" s="40">
        <v>0</v>
      </c>
      <c r="E37" s="40">
        <v>16</v>
      </c>
      <c r="F37" s="40">
        <v>16</v>
      </c>
      <c r="G37" s="40">
        <v>16</v>
      </c>
      <c r="H37" s="40">
        <v>16</v>
      </c>
      <c r="I37" s="39">
        <v>0</v>
      </c>
      <c r="J37" s="53">
        <v>2340</v>
      </c>
      <c r="K37" s="53">
        <v>1389.4</v>
      </c>
      <c r="L37" s="53">
        <v>1397.9</v>
      </c>
      <c r="M37" s="53">
        <v>1406.7</v>
      </c>
    </row>
    <row r="38" spans="1:13" ht="18.75" customHeight="1" x14ac:dyDescent="0.25">
      <c r="A38" s="4" t="s">
        <v>60</v>
      </c>
      <c r="B38" s="12" t="s">
        <v>45</v>
      </c>
      <c r="C38" s="10"/>
      <c r="D38" s="13" t="s">
        <v>10</v>
      </c>
      <c r="E38" s="13" t="s">
        <v>10</v>
      </c>
      <c r="F38" s="13" t="s">
        <v>10</v>
      </c>
      <c r="G38" s="13" t="s">
        <v>10</v>
      </c>
      <c r="H38" s="13" t="s">
        <v>10</v>
      </c>
      <c r="I38" s="7">
        <f>I39+I40+I41</f>
        <v>83987.5</v>
      </c>
      <c r="J38" s="7">
        <f t="shared" ref="J38:M38" si="4">J39+J40+J41</f>
        <v>93106.8</v>
      </c>
      <c r="K38" s="7">
        <f t="shared" si="4"/>
        <v>95778.299999999988</v>
      </c>
      <c r="L38" s="7">
        <f t="shared" si="4"/>
        <v>96256.799999999988</v>
      </c>
      <c r="M38" s="7">
        <f t="shared" si="4"/>
        <v>96753.5</v>
      </c>
    </row>
    <row r="39" spans="1:13" ht="60" x14ac:dyDescent="0.25">
      <c r="A39" s="4" t="s">
        <v>47</v>
      </c>
      <c r="B39" s="12" t="s">
        <v>41</v>
      </c>
      <c r="C39" s="10" t="s">
        <v>62</v>
      </c>
      <c r="D39" s="13">
        <v>9836</v>
      </c>
      <c r="E39" s="13">
        <v>9836</v>
      </c>
      <c r="F39" s="13">
        <v>9836</v>
      </c>
      <c r="G39" s="13">
        <v>9836</v>
      </c>
      <c r="H39" s="13">
        <v>9836</v>
      </c>
      <c r="I39" s="7">
        <v>9353.9</v>
      </c>
      <c r="J39" s="30">
        <f>10685.7</f>
        <v>10685.7</v>
      </c>
      <c r="K39" s="30">
        <v>11114.2</v>
      </c>
      <c r="L39" s="30">
        <v>11165.8</v>
      </c>
      <c r="M39" s="30">
        <v>11219.5</v>
      </c>
    </row>
    <row r="40" spans="1:13" ht="48" customHeight="1" x14ac:dyDescent="0.25">
      <c r="A40" s="4" t="s">
        <v>48</v>
      </c>
      <c r="B40" s="12" t="s">
        <v>34</v>
      </c>
      <c r="C40" s="10" t="s">
        <v>70</v>
      </c>
      <c r="D40" s="13">
        <v>370</v>
      </c>
      <c r="E40" s="13">
        <v>370</v>
      </c>
      <c r="F40" s="13">
        <v>364</v>
      </c>
      <c r="G40" s="13">
        <v>364</v>
      </c>
      <c r="H40" s="13">
        <v>364</v>
      </c>
      <c r="I40" s="7">
        <v>37307.4</v>
      </c>
      <c r="J40" s="30">
        <f>42258.6+95</f>
        <v>42353.599999999999</v>
      </c>
      <c r="K40" s="30">
        <f>43452.5+95</f>
        <v>43547.5</v>
      </c>
      <c r="L40" s="30">
        <f>43626.6+95</f>
        <v>43721.599999999999</v>
      </c>
      <c r="M40" s="30">
        <f>43807.6+95</f>
        <v>43902.6</v>
      </c>
    </row>
    <row r="41" spans="1:13" ht="45" x14ac:dyDescent="0.25">
      <c r="A41" s="4" t="s">
        <v>49</v>
      </c>
      <c r="B41" s="12" t="s">
        <v>36</v>
      </c>
      <c r="C41" s="10" t="s">
        <v>61</v>
      </c>
      <c r="D41" s="13">
        <v>75617</v>
      </c>
      <c r="E41" s="13">
        <v>75617</v>
      </c>
      <c r="F41" s="13">
        <v>74500</v>
      </c>
      <c r="G41" s="13">
        <v>74500</v>
      </c>
      <c r="H41" s="13">
        <v>74500</v>
      </c>
      <c r="I41" s="7">
        <v>37326.199999999997</v>
      </c>
      <c r="J41" s="30">
        <v>40067.5</v>
      </c>
      <c r="K41" s="30">
        <v>41116.6</v>
      </c>
      <c r="L41" s="30">
        <v>41369.4</v>
      </c>
      <c r="M41" s="30">
        <v>41631.4</v>
      </c>
    </row>
    <row r="42" spans="1:13" ht="18" customHeight="1" x14ac:dyDescent="0.25">
      <c r="A42" s="4" t="s">
        <v>26</v>
      </c>
      <c r="B42" s="12" t="s">
        <v>44</v>
      </c>
      <c r="C42" s="10"/>
      <c r="D42" s="13" t="s">
        <v>10</v>
      </c>
      <c r="E42" s="13" t="s">
        <v>10</v>
      </c>
      <c r="F42" s="13" t="s">
        <v>10</v>
      </c>
      <c r="G42" s="13" t="s">
        <v>10</v>
      </c>
      <c r="H42" s="13" t="s">
        <v>10</v>
      </c>
      <c r="I42" s="7">
        <f>I43</f>
        <v>10153.700000000001</v>
      </c>
      <c r="J42" s="7">
        <f t="shared" ref="J42:M42" si="5">J43</f>
        <v>11342</v>
      </c>
      <c r="K42" s="7">
        <f t="shared" si="5"/>
        <v>12541.9</v>
      </c>
      <c r="L42" s="7">
        <f t="shared" si="5"/>
        <v>12739.5</v>
      </c>
      <c r="M42" s="7">
        <f t="shared" si="5"/>
        <v>12976.6</v>
      </c>
    </row>
    <row r="43" spans="1:13" ht="60" x14ac:dyDescent="0.25">
      <c r="A43" s="4" t="s">
        <v>47</v>
      </c>
      <c r="B43" s="12" t="s">
        <v>37</v>
      </c>
      <c r="C43" s="1" t="s">
        <v>38</v>
      </c>
      <c r="D43" s="6">
        <v>6143.3</v>
      </c>
      <c r="E43" s="38">
        <v>6670</v>
      </c>
      <c r="F43" s="6">
        <v>6950</v>
      </c>
      <c r="G43" s="6">
        <v>6950</v>
      </c>
      <c r="H43" s="6">
        <v>6950</v>
      </c>
      <c r="I43" s="7">
        <v>10153.700000000001</v>
      </c>
      <c r="J43" s="30">
        <v>11342</v>
      </c>
      <c r="K43" s="30">
        <f>12405.1+136.8</f>
        <v>12541.9</v>
      </c>
      <c r="L43" s="30">
        <f>12595.8+143.7</f>
        <v>12739.5</v>
      </c>
      <c r="M43" s="30">
        <f>12827.2+149.4</f>
        <v>12976.6</v>
      </c>
    </row>
    <row r="44" spans="1:13" s="33" customFormat="1" ht="27.75" customHeight="1" x14ac:dyDescent="0.25">
      <c r="A44" s="15"/>
      <c r="B44" s="15" t="s">
        <v>39</v>
      </c>
      <c r="C44" s="16" t="s">
        <v>10</v>
      </c>
      <c r="D44" s="17" t="s">
        <v>10</v>
      </c>
      <c r="E44" s="17" t="s">
        <v>10</v>
      </c>
      <c r="F44" s="17" t="s">
        <v>10</v>
      </c>
      <c r="G44" s="17" t="s">
        <v>10</v>
      </c>
      <c r="H44" s="17" t="s">
        <v>10</v>
      </c>
      <c r="I44" s="18">
        <f>I10+I21</f>
        <v>681511.7</v>
      </c>
      <c r="J44" s="31">
        <f>J10+J21</f>
        <v>773176.80000000016</v>
      </c>
      <c r="K44" s="31">
        <f>K10+K21</f>
        <v>768934.69999999972</v>
      </c>
      <c r="L44" s="31">
        <f>L10+L21</f>
        <v>772913.40000000026</v>
      </c>
      <c r="M44" s="31">
        <f>M10+M21</f>
        <v>777028.59999999986</v>
      </c>
    </row>
    <row r="45" spans="1:13" ht="19.5" customHeight="1" x14ac:dyDescent="0.25">
      <c r="A45" s="19" t="s">
        <v>40</v>
      </c>
      <c r="B45" s="19"/>
      <c r="C45" s="20"/>
      <c r="D45" s="21"/>
      <c r="E45" s="21"/>
      <c r="F45" s="21"/>
      <c r="G45" s="21"/>
      <c r="H45" s="21"/>
      <c r="I45" s="22"/>
      <c r="J45" s="45"/>
      <c r="K45" s="29"/>
      <c r="L45" s="29"/>
      <c r="M45" s="29"/>
    </row>
    <row r="46" spans="1:13" x14ac:dyDescent="0.25">
      <c r="A46" s="23" t="s">
        <v>40</v>
      </c>
      <c r="B46" s="23"/>
      <c r="C46" s="20"/>
      <c r="D46" s="21"/>
      <c r="E46" s="21"/>
      <c r="F46" s="21"/>
      <c r="G46" s="21"/>
      <c r="H46" s="21"/>
      <c r="I46" s="24"/>
      <c r="J46" s="29"/>
      <c r="K46" s="29"/>
      <c r="L46" s="29"/>
      <c r="M46" s="29"/>
    </row>
    <row r="47" spans="1:13" x14ac:dyDescent="0.25">
      <c r="I47" s="32"/>
    </row>
    <row r="50" spans="9:9" x14ac:dyDescent="0.25">
      <c r="I50" s="32"/>
    </row>
  </sheetData>
  <mergeCells count="16">
    <mergeCell ref="I7:I8"/>
    <mergeCell ref="J7:J8"/>
    <mergeCell ref="A1:M1"/>
    <mergeCell ref="A2:M2"/>
    <mergeCell ref="A3:M3"/>
    <mergeCell ref="A4:M4"/>
    <mergeCell ref="A5:A8"/>
    <mergeCell ref="B5:B8"/>
    <mergeCell ref="C5:C8"/>
    <mergeCell ref="D5:H6"/>
    <mergeCell ref="I5:M5"/>
    <mergeCell ref="I6:M6"/>
    <mergeCell ref="K7:M7"/>
    <mergeCell ref="D7:D8"/>
    <mergeCell ref="E7:E8"/>
    <mergeCell ref="F7:H7"/>
  </mergeCells>
  <pageMargins left="0.70866141732283472" right="0.11811023622047245" top="0.74803149606299213" bottom="0.35433070866141736" header="0.31496062992125984" footer="0.31496062992125984"/>
  <pageSetup paperSize="9" scale="4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Budget</cp:lastModifiedBy>
  <cp:lastPrinted>2018-11-09T01:06:25Z</cp:lastPrinted>
  <dcterms:created xsi:type="dcterms:W3CDTF">2017-10-17T00:07:00Z</dcterms:created>
  <dcterms:modified xsi:type="dcterms:W3CDTF">2018-11-13T04:53:22Z</dcterms:modified>
</cp:coreProperties>
</file>