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2805" yWindow="-285" windowWidth="17415" windowHeight="11925"/>
  </bookViews>
  <sheets>
    <sheet name="Паспорт" sheetId="2" r:id="rId1"/>
    <sheet name="Ресурсное обеспечение" sheetId="6" state="hidden" r:id="rId2"/>
  </sheets>
  <definedNames>
    <definedName name="_xlnm._FilterDatabase" localSheetId="1" hidden="1">'Ресурсное обеспечение'!$A$4:$P$450</definedName>
    <definedName name="_xlnm.Print_Titles" localSheetId="1">'Ресурсное обеспечение'!$4:$5</definedName>
  </definedNames>
  <calcPr calcId="152511"/>
</workbook>
</file>

<file path=xl/calcChain.xml><?xml version="1.0" encoding="utf-8"?>
<calcChain xmlns="http://schemas.openxmlformats.org/spreadsheetml/2006/main">
  <c r="D11" i="2" l="1"/>
  <c r="D24" i="2"/>
  <c r="D36" i="2"/>
  <c r="G377" i="6" l="1"/>
  <c r="H377" i="6"/>
  <c r="I377" i="6"/>
  <c r="J377" i="6"/>
  <c r="K377" i="6"/>
  <c r="L377" i="6"/>
  <c r="M377" i="6"/>
  <c r="N377" i="6"/>
  <c r="O377" i="6"/>
  <c r="G378" i="6"/>
  <c r="H378" i="6"/>
  <c r="I378" i="6"/>
  <c r="I313" i="6" s="1"/>
  <c r="J378" i="6"/>
  <c r="K378" i="6"/>
  <c r="L378" i="6"/>
  <c r="M378" i="6"/>
  <c r="N378" i="6"/>
  <c r="O378" i="6"/>
  <c r="G379" i="6"/>
  <c r="H379" i="6"/>
  <c r="I379" i="6"/>
  <c r="J379" i="6"/>
  <c r="K379" i="6"/>
  <c r="L379" i="6"/>
  <c r="M379" i="6"/>
  <c r="N379" i="6"/>
  <c r="O379" i="6"/>
  <c r="G380" i="6"/>
  <c r="H380" i="6"/>
  <c r="I380" i="6"/>
  <c r="J380" i="6"/>
  <c r="K380" i="6"/>
  <c r="L380" i="6"/>
  <c r="M380" i="6"/>
  <c r="N380" i="6"/>
  <c r="O380" i="6"/>
  <c r="F378" i="6"/>
  <c r="F379" i="6"/>
  <c r="F380" i="6"/>
  <c r="F377" i="6"/>
  <c r="G337" i="6"/>
  <c r="H337" i="6"/>
  <c r="I337" i="6"/>
  <c r="J337" i="6"/>
  <c r="K337" i="6"/>
  <c r="L337" i="6"/>
  <c r="M337" i="6"/>
  <c r="N337" i="6"/>
  <c r="O337" i="6"/>
  <c r="P337" i="6"/>
  <c r="G338" i="6"/>
  <c r="H338" i="6"/>
  <c r="I338" i="6"/>
  <c r="J338" i="6"/>
  <c r="K338" i="6"/>
  <c r="L338" i="6"/>
  <c r="M338" i="6"/>
  <c r="N338" i="6"/>
  <c r="O338" i="6"/>
  <c r="P338" i="6"/>
  <c r="G339" i="6"/>
  <c r="H339" i="6"/>
  <c r="I339" i="6"/>
  <c r="J339" i="6"/>
  <c r="K339" i="6"/>
  <c r="L339" i="6"/>
  <c r="M339" i="6"/>
  <c r="N339" i="6"/>
  <c r="O339" i="6"/>
  <c r="P339" i="6"/>
  <c r="G340" i="6"/>
  <c r="H340" i="6"/>
  <c r="I340" i="6"/>
  <c r="J340" i="6"/>
  <c r="K340" i="6"/>
  <c r="L340" i="6"/>
  <c r="M340" i="6"/>
  <c r="N340" i="6"/>
  <c r="O340" i="6"/>
  <c r="P340" i="6"/>
  <c r="F338" i="6"/>
  <c r="F339" i="6"/>
  <c r="F340" i="6"/>
  <c r="F337" i="6"/>
  <c r="G317" i="6"/>
  <c r="H317" i="6"/>
  <c r="I317" i="6"/>
  <c r="I312" i="6" s="1"/>
  <c r="J317" i="6"/>
  <c r="J312" i="6" s="1"/>
  <c r="K317" i="6"/>
  <c r="L317" i="6"/>
  <c r="M317" i="6"/>
  <c r="M312" i="6" s="1"/>
  <c r="N317" i="6"/>
  <c r="O317" i="6"/>
  <c r="P317" i="6"/>
  <c r="G318" i="6"/>
  <c r="H318" i="6"/>
  <c r="H313" i="6" s="1"/>
  <c r="I318" i="6"/>
  <c r="J318" i="6"/>
  <c r="K318" i="6"/>
  <c r="L318" i="6"/>
  <c r="M318" i="6"/>
  <c r="N318" i="6"/>
  <c r="O318" i="6"/>
  <c r="P318" i="6"/>
  <c r="G319" i="6"/>
  <c r="H319" i="6"/>
  <c r="I319" i="6"/>
  <c r="I314" i="6" s="1"/>
  <c r="J319" i="6"/>
  <c r="K319" i="6"/>
  <c r="L319" i="6"/>
  <c r="M319" i="6"/>
  <c r="M314" i="6" s="1"/>
  <c r="N319" i="6"/>
  <c r="N314" i="6" s="1"/>
  <c r="O319" i="6"/>
  <c r="P319" i="6"/>
  <c r="G320" i="6"/>
  <c r="H320" i="6"/>
  <c r="H315" i="6" s="1"/>
  <c r="I320" i="6"/>
  <c r="J320" i="6"/>
  <c r="K320" i="6"/>
  <c r="L320" i="6"/>
  <c r="M320" i="6"/>
  <c r="N320" i="6"/>
  <c r="O320" i="6"/>
  <c r="P320" i="6"/>
  <c r="F318" i="6"/>
  <c r="F319" i="6"/>
  <c r="F320" i="6"/>
  <c r="F315" i="6" s="1"/>
  <c r="F317" i="6"/>
  <c r="G312" i="6"/>
  <c r="H312" i="6"/>
  <c r="N312" i="6"/>
  <c r="O312" i="6"/>
  <c r="M313" i="6"/>
  <c r="N313" i="6"/>
  <c r="L315" i="6"/>
  <c r="G417" i="6"/>
  <c r="G412" i="6" s="1"/>
  <c r="H417" i="6"/>
  <c r="H412" i="6" s="1"/>
  <c r="I417" i="6"/>
  <c r="I412" i="6" s="1"/>
  <c r="J417" i="6"/>
  <c r="J412" i="6" s="1"/>
  <c r="K417" i="6"/>
  <c r="K412" i="6" s="1"/>
  <c r="L417" i="6"/>
  <c r="L412" i="6" s="1"/>
  <c r="M417" i="6"/>
  <c r="M412" i="6" s="1"/>
  <c r="N417" i="6"/>
  <c r="N412" i="6" s="1"/>
  <c r="O417" i="6"/>
  <c r="O412" i="6" s="1"/>
  <c r="P417" i="6"/>
  <c r="P412" i="6" s="1"/>
  <c r="G418" i="6"/>
  <c r="G413" i="6" s="1"/>
  <c r="H418" i="6"/>
  <c r="H413" i="6" s="1"/>
  <c r="I418" i="6"/>
  <c r="I413" i="6" s="1"/>
  <c r="J418" i="6"/>
  <c r="J413" i="6" s="1"/>
  <c r="K418" i="6"/>
  <c r="K413" i="6" s="1"/>
  <c r="L418" i="6"/>
  <c r="L413" i="6" s="1"/>
  <c r="M418" i="6"/>
  <c r="M413" i="6" s="1"/>
  <c r="N418" i="6"/>
  <c r="N413" i="6" s="1"/>
  <c r="O418" i="6"/>
  <c r="O413" i="6" s="1"/>
  <c r="P418" i="6"/>
  <c r="P413" i="6" s="1"/>
  <c r="G419" i="6"/>
  <c r="G414" i="6" s="1"/>
  <c r="H419" i="6"/>
  <c r="H414" i="6" s="1"/>
  <c r="I419" i="6"/>
  <c r="I414" i="6" s="1"/>
  <c r="J419" i="6"/>
  <c r="J414" i="6" s="1"/>
  <c r="K419" i="6"/>
  <c r="K414" i="6" s="1"/>
  <c r="L419" i="6"/>
  <c r="L414" i="6" s="1"/>
  <c r="M419" i="6"/>
  <c r="M414" i="6" s="1"/>
  <c r="N419" i="6"/>
  <c r="N414" i="6" s="1"/>
  <c r="O419" i="6"/>
  <c r="O414" i="6" s="1"/>
  <c r="P419" i="6"/>
  <c r="P414" i="6" s="1"/>
  <c r="G420" i="6"/>
  <c r="G415" i="6" s="1"/>
  <c r="H420" i="6"/>
  <c r="H415" i="6" s="1"/>
  <c r="I420" i="6"/>
  <c r="I415" i="6" s="1"/>
  <c r="J420" i="6"/>
  <c r="J415" i="6" s="1"/>
  <c r="K420" i="6"/>
  <c r="K415" i="6" s="1"/>
  <c r="L420" i="6"/>
  <c r="L415" i="6" s="1"/>
  <c r="M420" i="6"/>
  <c r="M415" i="6" s="1"/>
  <c r="N420" i="6"/>
  <c r="N415" i="6" s="1"/>
  <c r="O420" i="6"/>
  <c r="O415" i="6" s="1"/>
  <c r="P420" i="6"/>
  <c r="P415" i="6" s="1"/>
  <c r="F418" i="6"/>
  <c r="F413" i="6" s="1"/>
  <c r="F419" i="6"/>
  <c r="F414" i="6" s="1"/>
  <c r="F420" i="6"/>
  <c r="F415" i="6" s="1"/>
  <c r="F417" i="6"/>
  <c r="F412" i="6" s="1"/>
  <c r="G432" i="6"/>
  <c r="H432" i="6"/>
  <c r="I432" i="6"/>
  <c r="J432" i="6"/>
  <c r="K432" i="6"/>
  <c r="L432" i="6"/>
  <c r="M432" i="6"/>
  <c r="N432" i="6"/>
  <c r="O432" i="6"/>
  <c r="P432" i="6"/>
  <c r="G433" i="6"/>
  <c r="H433" i="6"/>
  <c r="I433" i="6"/>
  <c r="J433" i="6"/>
  <c r="K433" i="6"/>
  <c r="L433" i="6"/>
  <c r="M433" i="6"/>
  <c r="N433" i="6"/>
  <c r="O433" i="6"/>
  <c r="P433" i="6"/>
  <c r="G434" i="6"/>
  <c r="H434" i="6"/>
  <c r="I434" i="6"/>
  <c r="J434" i="6"/>
  <c r="K434" i="6"/>
  <c r="L434" i="6"/>
  <c r="M434" i="6"/>
  <c r="N434" i="6"/>
  <c r="O434" i="6"/>
  <c r="P434" i="6"/>
  <c r="G435" i="6"/>
  <c r="H435" i="6"/>
  <c r="I435" i="6"/>
  <c r="J435" i="6"/>
  <c r="K435" i="6"/>
  <c r="L435" i="6"/>
  <c r="M435" i="6"/>
  <c r="N435" i="6"/>
  <c r="O435" i="6"/>
  <c r="P435" i="6"/>
  <c r="F433" i="6"/>
  <c r="F434" i="6"/>
  <c r="F435" i="6"/>
  <c r="F432" i="6"/>
  <c r="E470" i="6"/>
  <c r="E469" i="6"/>
  <c r="E468" i="6"/>
  <c r="E467" i="6"/>
  <c r="P466" i="6"/>
  <c r="O466" i="6"/>
  <c r="N466" i="6"/>
  <c r="M466" i="6"/>
  <c r="L466" i="6"/>
  <c r="K466" i="6"/>
  <c r="J466" i="6"/>
  <c r="I466" i="6"/>
  <c r="H466" i="6"/>
  <c r="G466" i="6"/>
  <c r="F466" i="6"/>
  <c r="J460" i="6"/>
  <c r="G460" i="6"/>
  <c r="G456" i="6" s="1"/>
  <c r="E465" i="6"/>
  <c r="J459" i="6"/>
  <c r="J461" i="6"/>
  <c r="P461" i="6"/>
  <c r="N461" i="6"/>
  <c r="M461" i="6"/>
  <c r="E462" i="6"/>
  <c r="O461" i="6"/>
  <c r="K461" i="6"/>
  <c r="I461" i="6"/>
  <c r="H461" i="6"/>
  <c r="G461" i="6"/>
  <c r="J458" i="6"/>
  <c r="I460" i="6"/>
  <c r="H460" i="6"/>
  <c r="I459" i="6"/>
  <c r="H459" i="6"/>
  <c r="J282" i="6"/>
  <c r="J283" i="6" s="1"/>
  <c r="E220" i="6"/>
  <c r="E219" i="6"/>
  <c r="E218" i="6"/>
  <c r="E217" i="6"/>
  <c r="P216" i="6"/>
  <c r="O216" i="6"/>
  <c r="N216" i="6"/>
  <c r="M216" i="6"/>
  <c r="L216" i="6"/>
  <c r="K216" i="6"/>
  <c r="J216" i="6"/>
  <c r="I216" i="6"/>
  <c r="H216" i="6"/>
  <c r="G216" i="6"/>
  <c r="F216" i="6"/>
  <c r="E455" i="6"/>
  <c r="E454" i="6"/>
  <c r="E453" i="6"/>
  <c r="E452" i="6"/>
  <c r="P451" i="6"/>
  <c r="O451" i="6"/>
  <c r="N451" i="6"/>
  <c r="M451" i="6"/>
  <c r="L451" i="6"/>
  <c r="K451" i="6"/>
  <c r="J451" i="6"/>
  <c r="I451" i="6"/>
  <c r="H451" i="6"/>
  <c r="G451" i="6"/>
  <c r="F451" i="6"/>
  <c r="O315" i="6" l="1"/>
  <c r="K315" i="6"/>
  <c r="G315" i="6"/>
  <c r="O313" i="6"/>
  <c r="K313" i="6"/>
  <c r="G313" i="6"/>
  <c r="L313" i="6"/>
  <c r="F312" i="6"/>
  <c r="L314" i="6"/>
  <c r="H314" i="6"/>
  <c r="F314" i="6"/>
  <c r="L312" i="6"/>
  <c r="M315" i="6"/>
  <c r="J314" i="6"/>
  <c r="K312" i="6"/>
  <c r="J313" i="6"/>
  <c r="K314" i="6"/>
  <c r="G314" i="6"/>
  <c r="I315" i="6"/>
  <c r="N315" i="6"/>
  <c r="J315" i="6"/>
  <c r="O314" i="6"/>
  <c r="F313" i="6"/>
  <c r="E466" i="6"/>
  <c r="K456" i="6"/>
  <c r="E457" i="6"/>
  <c r="E458" i="6"/>
  <c r="M456" i="6"/>
  <c r="H456" i="6"/>
  <c r="O456" i="6"/>
  <c r="I456" i="6"/>
  <c r="E459" i="6"/>
  <c r="N456" i="6"/>
  <c r="P456" i="6"/>
  <c r="L456" i="6"/>
  <c r="L461" i="6"/>
  <c r="E463" i="6"/>
  <c r="E464" i="6"/>
  <c r="F460" i="6"/>
  <c r="F461" i="6"/>
  <c r="E461" i="6" s="1"/>
  <c r="J456" i="6"/>
  <c r="E216" i="6"/>
  <c r="E451" i="6"/>
  <c r="E450" i="6"/>
  <c r="E449" i="6"/>
  <c r="E448" i="6"/>
  <c r="E447" i="6"/>
  <c r="P446" i="6"/>
  <c r="O446" i="6"/>
  <c r="N446" i="6"/>
  <c r="M446" i="6"/>
  <c r="L446" i="6"/>
  <c r="K446" i="6"/>
  <c r="J446" i="6"/>
  <c r="I446" i="6"/>
  <c r="H446" i="6"/>
  <c r="G446" i="6"/>
  <c r="F446" i="6"/>
  <c r="E445" i="6"/>
  <c r="E444" i="6"/>
  <c r="E443" i="6"/>
  <c r="E442" i="6"/>
  <c r="P441" i="6"/>
  <c r="O441" i="6"/>
  <c r="N441" i="6"/>
  <c r="M441" i="6"/>
  <c r="L441" i="6"/>
  <c r="K441" i="6"/>
  <c r="J441" i="6"/>
  <c r="I441" i="6"/>
  <c r="H441" i="6"/>
  <c r="G441" i="6"/>
  <c r="F441" i="6"/>
  <c r="E440" i="6"/>
  <c r="E439" i="6"/>
  <c r="E438" i="6"/>
  <c r="E437" i="6"/>
  <c r="P436" i="6"/>
  <c r="O436" i="6"/>
  <c r="N436" i="6"/>
  <c r="M436" i="6"/>
  <c r="L436" i="6"/>
  <c r="K436" i="6"/>
  <c r="J436" i="6"/>
  <c r="I436" i="6"/>
  <c r="H436" i="6"/>
  <c r="G436" i="6"/>
  <c r="F436" i="6"/>
  <c r="E435" i="6"/>
  <c r="E434" i="6"/>
  <c r="E433" i="6"/>
  <c r="E432" i="6"/>
  <c r="P431" i="6"/>
  <c r="O431" i="6"/>
  <c r="N431" i="6"/>
  <c r="M431" i="6"/>
  <c r="L431" i="6"/>
  <c r="K431" i="6"/>
  <c r="J431" i="6"/>
  <c r="I431" i="6"/>
  <c r="H431" i="6"/>
  <c r="G431" i="6"/>
  <c r="F431" i="6"/>
  <c r="E430" i="6"/>
  <c r="E429" i="6"/>
  <c r="E428" i="6"/>
  <c r="E427" i="6"/>
  <c r="P426" i="6"/>
  <c r="O426" i="6"/>
  <c r="N426" i="6"/>
  <c r="M426" i="6"/>
  <c r="L426" i="6"/>
  <c r="K426" i="6"/>
  <c r="J426" i="6"/>
  <c r="I426" i="6"/>
  <c r="H426" i="6"/>
  <c r="G426" i="6"/>
  <c r="F426" i="6"/>
  <c r="M416" i="6"/>
  <c r="F421" i="6"/>
  <c r="E425" i="6"/>
  <c r="E424" i="6"/>
  <c r="E423" i="6"/>
  <c r="E422" i="6"/>
  <c r="P421" i="6"/>
  <c r="O421" i="6"/>
  <c r="N421" i="6"/>
  <c r="M421" i="6"/>
  <c r="L421" i="6"/>
  <c r="K421" i="6"/>
  <c r="J421" i="6"/>
  <c r="I421" i="6"/>
  <c r="H421" i="6"/>
  <c r="G421" i="6"/>
  <c r="E460" i="6" l="1"/>
  <c r="F456" i="6"/>
  <c r="E456" i="6" s="1"/>
  <c r="M411" i="6"/>
  <c r="E420" i="6"/>
  <c r="E417" i="6"/>
  <c r="G416" i="6"/>
  <c r="N416" i="6"/>
  <c r="E419" i="6"/>
  <c r="I416" i="6"/>
  <c r="O416" i="6"/>
  <c r="J416" i="6"/>
  <c r="K416" i="6"/>
  <c r="E441" i="6"/>
  <c r="O411" i="6"/>
  <c r="K411" i="6"/>
  <c r="G411" i="6"/>
  <c r="F411" i="6"/>
  <c r="N411" i="6"/>
  <c r="P416" i="6"/>
  <c r="F416" i="6"/>
  <c r="E418" i="6"/>
  <c r="E426" i="6"/>
  <c r="E414" i="6"/>
  <c r="E431" i="6"/>
  <c r="E446" i="6"/>
  <c r="L416" i="6"/>
  <c r="E415" i="6"/>
  <c r="P411" i="6"/>
  <c r="L411" i="6"/>
  <c r="E436" i="6"/>
  <c r="E413" i="6"/>
  <c r="I411" i="6"/>
  <c r="H416" i="6"/>
  <c r="E421" i="6"/>
  <c r="E410" i="6"/>
  <c r="E409" i="6"/>
  <c r="E408" i="6"/>
  <c r="E407" i="6"/>
  <c r="P406" i="6"/>
  <c r="O406" i="6"/>
  <c r="N406" i="6"/>
  <c r="M406" i="6"/>
  <c r="L406" i="6"/>
  <c r="K406" i="6"/>
  <c r="J406" i="6"/>
  <c r="I406" i="6"/>
  <c r="H406" i="6"/>
  <c r="G406" i="6"/>
  <c r="F406" i="6"/>
  <c r="E405" i="6"/>
  <c r="E404" i="6"/>
  <c r="E403" i="6"/>
  <c r="E402" i="6"/>
  <c r="P401" i="6"/>
  <c r="O401" i="6"/>
  <c r="N401" i="6"/>
  <c r="M401" i="6"/>
  <c r="L401" i="6"/>
  <c r="K401" i="6"/>
  <c r="J401" i="6"/>
  <c r="I401" i="6"/>
  <c r="H401" i="6"/>
  <c r="G401" i="6"/>
  <c r="F401" i="6"/>
  <c r="E400" i="6"/>
  <c r="E399" i="6"/>
  <c r="E398" i="6"/>
  <c r="E397" i="6"/>
  <c r="P396" i="6"/>
  <c r="O396" i="6"/>
  <c r="N396" i="6"/>
  <c r="M396" i="6"/>
  <c r="L396" i="6"/>
  <c r="K396" i="6"/>
  <c r="J396" i="6"/>
  <c r="I396" i="6"/>
  <c r="H396" i="6"/>
  <c r="G396" i="6"/>
  <c r="F396" i="6"/>
  <c r="E395" i="6"/>
  <c r="E394" i="6"/>
  <c r="E393" i="6"/>
  <c r="E392" i="6"/>
  <c r="P391" i="6"/>
  <c r="O391" i="6"/>
  <c r="N391" i="6"/>
  <c r="M391" i="6"/>
  <c r="L391" i="6"/>
  <c r="K391" i="6"/>
  <c r="J391" i="6"/>
  <c r="I391" i="6"/>
  <c r="H391" i="6"/>
  <c r="G391" i="6"/>
  <c r="F391" i="6"/>
  <c r="E390" i="6"/>
  <c r="E389" i="6"/>
  <c r="E388" i="6"/>
  <c r="E387" i="6"/>
  <c r="P386" i="6"/>
  <c r="O386" i="6"/>
  <c r="N386" i="6"/>
  <c r="M386" i="6"/>
  <c r="L386" i="6"/>
  <c r="K386" i="6"/>
  <c r="J386" i="6"/>
  <c r="I386" i="6"/>
  <c r="H386" i="6"/>
  <c r="G386" i="6"/>
  <c r="F386" i="6"/>
  <c r="E385" i="6"/>
  <c r="E384" i="6"/>
  <c r="E383" i="6"/>
  <c r="E382" i="6"/>
  <c r="P381" i="6"/>
  <c r="O381" i="6"/>
  <c r="N381" i="6"/>
  <c r="M381" i="6"/>
  <c r="L381" i="6"/>
  <c r="K381" i="6"/>
  <c r="J381" i="6"/>
  <c r="I381" i="6"/>
  <c r="H381" i="6"/>
  <c r="G381" i="6"/>
  <c r="F381" i="6"/>
  <c r="J336" i="6"/>
  <c r="E340" i="6"/>
  <c r="E375" i="6"/>
  <c r="E374" i="6"/>
  <c r="E373" i="6"/>
  <c r="E372" i="6"/>
  <c r="P371" i="6"/>
  <c r="O371" i="6"/>
  <c r="N371" i="6"/>
  <c r="M371" i="6"/>
  <c r="L371" i="6"/>
  <c r="K371" i="6"/>
  <c r="J371" i="6"/>
  <c r="I371" i="6"/>
  <c r="H371" i="6"/>
  <c r="G371" i="6"/>
  <c r="F371" i="6"/>
  <c r="E370" i="6"/>
  <c r="E369" i="6"/>
  <c r="E368" i="6"/>
  <c r="E367" i="6"/>
  <c r="P366" i="6"/>
  <c r="O366" i="6"/>
  <c r="N366" i="6"/>
  <c r="M366" i="6"/>
  <c r="L366" i="6"/>
  <c r="K366" i="6"/>
  <c r="J366" i="6"/>
  <c r="I366" i="6"/>
  <c r="H366" i="6"/>
  <c r="G366" i="6"/>
  <c r="F366" i="6"/>
  <c r="E365" i="6"/>
  <c r="E364" i="6"/>
  <c r="E363" i="6"/>
  <c r="E362" i="6"/>
  <c r="P361" i="6"/>
  <c r="O361" i="6"/>
  <c r="N361" i="6"/>
  <c r="M361" i="6"/>
  <c r="L361" i="6"/>
  <c r="K361" i="6"/>
  <c r="J361" i="6"/>
  <c r="I361" i="6"/>
  <c r="H361" i="6"/>
  <c r="G361" i="6"/>
  <c r="F361" i="6"/>
  <c r="E360" i="6"/>
  <c r="E359" i="6"/>
  <c r="E358" i="6"/>
  <c r="E357" i="6"/>
  <c r="P356" i="6"/>
  <c r="O356" i="6"/>
  <c r="N356" i="6"/>
  <c r="M356" i="6"/>
  <c r="L356" i="6"/>
  <c r="K356" i="6"/>
  <c r="J356" i="6"/>
  <c r="I356" i="6"/>
  <c r="H356" i="6"/>
  <c r="G356" i="6"/>
  <c r="F356" i="6"/>
  <c r="E355" i="6"/>
  <c r="E354" i="6"/>
  <c r="E353" i="6"/>
  <c r="E352" i="6"/>
  <c r="P351" i="6"/>
  <c r="O351" i="6"/>
  <c r="N351" i="6"/>
  <c r="M351" i="6"/>
  <c r="L351" i="6"/>
  <c r="K351" i="6"/>
  <c r="J351" i="6"/>
  <c r="I351" i="6"/>
  <c r="H351" i="6"/>
  <c r="G351" i="6"/>
  <c r="F351" i="6"/>
  <c r="E350" i="6"/>
  <c r="E349" i="6"/>
  <c r="E348" i="6"/>
  <c r="E347" i="6"/>
  <c r="P346" i="6"/>
  <c r="O346" i="6"/>
  <c r="N346" i="6"/>
  <c r="M346" i="6"/>
  <c r="L346" i="6"/>
  <c r="K346" i="6"/>
  <c r="J346" i="6"/>
  <c r="I346" i="6"/>
  <c r="H346" i="6"/>
  <c r="G346" i="6"/>
  <c r="F346" i="6"/>
  <c r="E345" i="6"/>
  <c r="E344" i="6"/>
  <c r="E343" i="6"/>
  <c r="E342" i="6"/>
  <c r="P341" i="6"/>
  <c r="O341" i="6"/>
  <c r="N341" i="6"/>
  <c r="M341" i="6"/>
  <c r="L341" i="6"/>
  <c r="K341" i="6"/>
  <c r="J341" i="6"/>
  <c r="I341" i="6"/>
  <c r="H341" i="6"/>
  <c r="G341" i="6"/>
  <c r="F341" i="6"/>
  <c r="K316" i="6"/>
  <c r="O336" i="6"/>
  <c r="K336" i="6"/>
  <c r="G336" i="6"/>
  <c r="E335" i="6"/>
  <c r="E334" i="6"/>
  <c r="E333" i="6"/>
  <c r="E332" i="6"/>
  <c r="P331" i="6"/>
  <c r="O331" i="6"/>
  <c r="N331" i="6"/>
  <c r="M331" i="6"/>
  <c r="L331" i="6"/>
  <c r="K331" i="6"/>
  <c r="J331" i="6"/>
  <c r="I331" i="6"/>
  <c r="H331" i="6"/>
  <c r="G331" i="6"/>
  <c r="F331" i="6"/>
  <c r="E330" i="6"/>
  <c r="E329" i="6"/>
  <c r="E328" i="6"/>
  <c r="E327" i="6"/>
  <c r="P326" i="6"/>
  <c r="O326" i="6"/>
  <c r="N326" i="6"/>
  <c r="M326" i="6"/>
  <c r="L326" i="6"/>
  <c r="K326" i="6"/>
  <c r="J326" i="6"/>
  <c r="I326" i="6"/>
  <c r="H326" i="6"/>
  <c r="G326" i="6"/>
  <c r="F326" i="6"/>
  <c r="E325" i="6"/>
  <c r="E324" i="6"/>
  <c r="E323" i="6"/>
  <c r="E322" i="6"/>
  <c r="P321" i="6"/>
  <c r="O321" i="6"/>
  <c r="N321" i="6"/>
  <c r="M321" i="6"/>
  <c r="L321" i="6"/>
  <c r="K321" i="6"/>
  <c r="J321" i="6"/>
  <c r="I321" i="6"/>
  <c r="H321" i="6"/>
  <c r="G321" i="6"/>
  <c r="F321" i="6"/>
  <c r="G247" i="6"/>
  <c r="H247" i="6"/>
  <c r="I247" i="6"/>
  <c r="J247" i="6"/>
  <c r="K247" i="6"/>
  <c r="L247" i="6"/>
  <c r="M247" i="6"/>
  <c r="N247" i="6"/>
  <c r="O247" i="6"/>
  <c r="P247" i="6"/>
  <c r="G248" i="6"/>
  <c r="H248" i="6"/>
  <c r="I248" i="6"/>
  <c r="J248" i="6"/>
  <c r="K248" i="6"/>
  <c r="L248" i="6"/>
  <c r="M248" i="6"/>
  <c r="N248" i="6"/>
  <c r="O248" i="6"/>
  <c r="P248" i="6"/>
  <c r="G249" i="6"/>
  <c r="H249" i="6"/>
  <c r="I249" i="6"/>
  <c r="J249" i="6"/>
  <c r="K249" i="6"/>
  <c r="L249" i="6"/>
  <c r="M249" i="6"/>
  <c r="N249" i="6"/>
  <c r="O249" i="6"/>
  <c r="P249" i="6"/>
  <c r="G250" i="6"/>
  <c r="H250" i="6"/>
  <c r="I250" i="6"/>
  <c r="J250" i="6"/>
  <c r="K250" i="6"/>
  <c r="L250" i="6"/>
  <c r="M250" i="6"/>
  <c r="N250" i="6"/>
  <c r="O250" i="6"/>
  <c r="P250" i="6"/>
  <c r="F248" i="6"/>
  <c r="F249" i="6"/>
  <c r="F250" i="6"/>
  <c r="F247" i="6"/>
  <c r="E285" i="6"/>
  <c r="E284" i="6"/>
  <c r="E283" i="6"/>
  <c r="E282" i="6"/>
  <c r="P281" i="6"/>
  <c r="O281" i="6"/>
  <c r="N281" i="6"/>
  <c r="M281" i="6"/>
  <c r="L281" i="6"/>
  <c r="K281" i="6"/>
  <c r="I281" i="6"/>
  <c r="H281" i="6"/>
  <c r="G281" i="6"/>
  <c r="F281" i="6"/>
  <c r="F232" i="6"/>
  <c r="F233" i="6"/>
  <c r="F228" i="6" s="1"/>
  <c r="F223" i="6" s="1"/>
  <c r="F234" i="6"/>
  <c r="F229" i="6" s="1"/>
  <c r="F224" i="6" s="1"/>
  <c r="F235" i="6"/>
  <c r="F230" i="6" s="1"/>
  <c r="F225" i="6" s="1"/>
  <c r="F236" i="6"/>
  <c r="F227" i="6" l="1"/>
  <c r="F222" i="6" s="1"/>
  <c r="E346" i="6"/>
  <c r="N336" i="6"/>
  <c r="E338" i="6"/>
  <c r="L376" i="6"/>
  <c r="E378" i="6"/>
  <c r="M376" i="6"/>
  <c r="I336" i="6"/>
  <c r="K311" i="6"/>
  <c r="G311" i="6"/>
  <c r="P336" i="6"/>
  <c r="L336" i="6"/>
  <c r="H336" i="6"/>
  <c r="P376" i="6"/>
  <c r="H376" i="6"/>
  <c r="M336" i="6"/>
  <c r="I376" i="6"/>
  <c r="E380" i="6"/>
  <c r="N376" i="6"/>
  <c r="J376" i="6"/>
  <c r="L311" i="6"/>
  <c r="E361" i="6"/>
  <c r="J411" i="6"/>
  <c r="O376" i="6"/>
  <c r="K376" i="6"/>
  <c r="G376" i="6"/>
  <c r="I311" i="6"/>
  <c r="O311" i="6"/>
  <c r="F316" i="6"/>
  <c r="M316" i="6"/>
  <c r="F311" i="6"/>
  <c r="M311" i="6"/>
  <c r="E416" i="6"/>
  <c r="E401" i="6"/>
  <c r="E379" i="6"/>
  <c r="H411" i="6"/>
  <c r="E411" i="6" s="1"/>
  <c r="E412" i="6"/>
  <c r="E281" i="6"/>
  <c r="E339" i="6"/>
  <c r="E391" i="6"/>
  <c r="F376" i="6"/>
  <c r="E377" i="6"/>
  <c r="E406" i="6"/>
  <c r="E396" i="6"/>
  <c r="E386" i="6"/>
  <c r="E381" i="6"/>
  <c r="F336" i="6"/>
  <c r="E337" i="6"/>
  <c r="E371" i="6"/>
  <c r="E366" i="6"/>
  <c r="I316" i="6"/>
  <c r="E356" i="6"/>
  <c r="O316" i="6"/>
  <c r="G316" i="6"/>
  <c r="E351" i="6"/>
  <c r="E341" i="6"/>
  <c r="E320" i="6"/>
  <c r="E319" i="6"/>
  <c r="N316" i="6"/>
  <c r="E318" i="6"/>
  <c r="P316" i="6"/>
  <c r="L316" i="6"/>
  <c r="H316" i="6"/>
  <c r="E317" i="6"/>
  <c r="J316" i="6"/>
  <c r="E326" i="6"/>
  <c r="E331" i="6"/>
  <c r="E321" i="6"/>
  <c r="F231" i="6"/>
  <c r="P311" i="6" l="1"/>
  <c r="H311" i="6"/>
  <c r="E313" i="6"/>
  <c r="J311" i="6"/>
  <c r="E336" i="6"/>
  <c r="E312" i="6"/>
  <c r="E314" i="6"/>
  <c r="N311" i="6"/>
  <c r="E376" i="6"/>
  <c r="E315" i="6"/>
  <c r="E316" i="6"/>
  <c r="E310" i="6"/>
  <c r="E309" i="6"/>
  <c r="E308" i="6"/>
  <c r="E307" i="6"/>
  <c r="P306" i="6"/>
  <c r="O306" i="6"/>
  <c r="N306" i="6"/>
  <c r="M306" i="6"/>
  <c r="L306" i="6"/>
  <c r="K306" i="6"/>
  <c r="J306" i="6"/>
  <c r="I306" i="6"/>
  <c r="H306" i="6"/>
  <c r="G306" i="6"/>
  <c r="F306" i="6"/>
  <c r="E305" i="6"/>
  <c r="E304" i="6"/>
  <c r="E303" i="6"/>
  <c r="E302" i="6"/>
  <c r="P301" i="6"/>
  <c r="O301" i="6"/>
  <c r="N301" i="6"/>
  <c r="M301" i="6"/>
  <c r="L301" i="6"/>
  <c r="K301" i="6"/>
  <c r="J301" i="6"/>
  <c r="I301" i="6"/>
  <c r="H301" i="6"/>
  <c r="G301" i="6"/>
  <c r="F301" i="6"/>
  <c r="E300" i="6"/>
  <c r="E299" i="6"/>
  <c r="E298" i="6"/>
  <c r="E297" i="6"/>
  <c r="P296" i="6"/>
  <c r="O296" i="6"/>
  <c r="N296" i="6"/>
  <c r="M296" i="6"/>
  <c r="L296" i="6"/>
  <c r="K296" i="6"/>
  <c r="J296" i="6"/>
  <c r="I296" i="6"/>
  <c r="H296" i="6"/>
  <c r="G296" i="6"/>
  <c r="F296" i="6"/>
  <c r="E295" i="6"/>
  <c r="E294" i="6"/>
  <c r="E293" i="6"/>
  <c r="E292" i="6"/>
  <c r="P291" i="6"/>
  <c r="O291" i="6"/>
  <c r="N291" i="6"/>
  <c r="M291" i="6"/>
  <c r="L291" i="6"/>
  <c r="K291" i="6"/>
  <c r="J291" i="6"/>
  <c r="I291" i="6"/>
  <c r="H291" i="6"/>
  <c r="G291" i="6"/>
  <c r="F291" i="6"/>
  <c r="E290" i="6"/>
  <c r="E289" i="6"/>
  <c r="E288" i="6"/>
  <c r="E287" i="6"/>
  <c r="P286" i="6"/>
  <c r="O286" i="6"/>
  <c r="N286" i="6"/>
  <c r="M286" i="6"/>
  <c r="L286" i="6"/>
  <c r="K286" i="6"/>
  <c r="J286" i="6"/>
  <c r="I286" i="6"/>
  <c r="H286" i="6"/>
  <c r="G286" i="6"/>
  <c r="F286" i="6"/>
  <c r="E280" i="6"/>
  <c r="E279" i="6"/>
  <c r="E278" i="6"/>
  <c r="E277" i="6"/>
  <c r="P276" i="6"/>
  <c r="O276" i="6"/>
  <c r="N276" i="6"/>
  <c r="M276" i="6"/>
  <c r="L276" i="6"/>
  <c r="K276" i="6"/>
  <c r="J276" i="6"/>
  <c r="I276" i="6"/>
  <c r="H276" i="6"/>
  <c r="G276" i="6"/>
  <c r="F276" i="6"/>
  <c r="E275" i="6"/>
  <c r="E274" i="6"/>
  <c r="E273" i="6"/>
  <c r="E272" i="6"/>
  <c r="P271" i="6"/>
  <c r="O271" i="6"/>
  <c r="N271" i="6"/>
  <c r="M271" i="6"/>
  <c r="L271" i="6"/>
  <c r="K271" i="6"/>
  <c r="J271" i="6"/>
  <c r="I271" i="6"/>
  <c r="H271" i="6"/>
  <c r="G271" i="6"/>
  <c r="F271" i="6"/>
  <c r="E270" i="6"/>
  <c r="E269" i="6"/>
  <c r="E268" i="6"/>
  <c r="E267" i="6"/>
  <c r="P266" i="6"/>
  <c r="O266" i="6"/>
  <c r="N266" i="6"/>
  <c r="M266" i="6"/>
  <c r="L266" i="6"/>
  <c r="K266" i="6"/>
  <c r="J266" i="6"/>
  <c r="I266" i="6"/>
  <c r="H266" i="6"/>
  <c r="G266" i="6"/>
  <c r="F266" i="6"/>
  <c r="E265" i="6"/>
  <c r="E264" i="6"/>
  <c r="E263" i="6"/>
  <c r="E262" i="6"/>
  <c r="P261" i="6"/>
  <c r="O261" i="6"/>
  <c r="N261" i="6"/>
  <c r="M261" i="6"/>
  <c r="L261" i="6"/>
  <c r="K261" i="6"/>
  <c r="J261" i="6"/>
  <c r="I261" i="6"/>
  <c r="H261" i="6"/>
  <c r="G261" i="6"/>
  <c r="F261" i="6"/>
  <c r="E260" i="6"/>
  <c r="E259" i="6"/>
  <c r="E258" i="6"/>
  <c r="E257" i="6"/>
  <c r="P256" i="6"/>
  <c r="O256" i="6"/>
  <c r="N256" i="6"/>
  <c r="M256" i="6"/>
  <c r="L256" i="6"/>
  <c r="K256" i="6"/>
  <c r="J256" i="6"/>
  <c r="I256" i="6"/>
  <c r="H256" i="6"/>
  <c r="G256" i="6"/>
  <c r="F256" i="6"/>
  <c r="E255" i="6"/>
  <c r="E254" i="6"/>
  <c r="E253" i="6"/>
  <c r="E252" i="6"/>
  <c r="P251" i="6"/>
  <c r="O251" i="6"/>
  <c r="N251" i="6"/>
  <c r="M251" i="6"/>
  <c r="L251" i="6"/>
  <c r="K251" i="6"/>
  <c r="J251" i="6"/>
  <c r="I251" i="6"/>
  <c r="H251" i="6"/>
  <c r="G251" i="6"/>
  <c r="F251" i="6"/>
  <c r="N246" i="6"/>
  <c r="G232" i="6"/>
  <c r="G227" i="6" s="1"/>
  <c r="G222" i="6" s="1"/>
  <c r="H232" i="6"/>
  <c r="H227" i="6" s="1"/>
  <c r="H222" i="6" s="1"/>
  <c r="I232" i="6"/>
  <c r="I227" i="6" s="1"/>
  <c r="I222" i="6" s="1"/>
  <c r="J232" i="6"/>
  <c r="J227" i="6" s="1"/>
  <c r="J222" i="6" s="1"/>
  <c r="K232" i="6"/>
  <c r="K227" i="6" s="1"/>
  <c r="K222" i="6" s="1"/>
  <c r="L232" i="6"/>
  <c r="L227" i="6" s="1"/>
  <c r="L222" i="6" s="1"/>
  <c r="M232" i="6"/>
  <c r="M227" i="6" s="1"/>
  <c r="M222" i="6" s="1"/>
  <c r="N232" i="6"/>
  <c r="N227" i="6" s="1"/>
  <c r="N222" i="6" s="1"/>
  <c r="O232" i="6"/>
  <c r="O227" i="6" s="1"/>
  <c r="O222" i="6" s="1"/>
  <c r="P232" i="6"/>
  <c r="P227" i="6" s="1"/>
  <c r="P222" i="6" s="1"/>
  <c r="G233" i="6"/>
  <c r="G228" i="6" s="1"/>
  <c r="G223" i="6" s="1"/>
  <c r="H233" i="6"/>
  <c r="H228" i="6" s="1"/>
  <c r="H223" i="6" s="1"/>
  <c r="I233" i="6"/>
  <c r="I228" i="6" s="1"/>
  <c r="I223" i="6" s="1"/>
  <c r="J233" i="6"/>
  <c r="J228" i="6" s="1"/>
  <c r="J223" i="6" s="1"/>
  <c r="K233" i="6"/>
  <c r="K228" i="6" s="1"/>
  <c r="K223" i="6" s="1"/>
  <c r="L233" i="6"/>
  <c r="L228" i="6" s="1"/>
  <c r="L223" i="6" s="1"/>
  <c r="M233" i="6"/>
  <c r="M228" i="6" s="1"/>
  <c r="M223" i="6" s="1"/>
  <c r="N233" i="6"/>
  <c r="N228" i="6" s="1"/>
  <c r="N223" i="6" s="1"/>
  <c r="O233" i="6"/>
  <c r="O228" i="6" s="1"/>
  <c r="O223" i="6" s="1"/>
  <c r="P233" i="6"/>
  <c r="P228" i="6" s="1"/>
  <c r="P223" i="6" s="1"/>
  <c r="G234" i="6"/>
  <c r="G229" i="6" s="1"/>
  <c r="G224" i="6" s="1"/>
  <c r="H234" i="6"/>
  <c r="H229" i="6" s="1"/>
  <c r="H224" i="6" s="1"/>
  <c r="I234" i="6"/>
  <c r="I229" i="6" s="1"/>
  <c r="I224" i="6" s="1"/>
  <c r="J234" i="6"/>
  <c r="J229" i="6" s="1"/>
  <c r="J224" i="6" s="1"/>
  <c r="K234" i="6"/>
  <c r="K229" i="6" s="1"/>
  <c r="K224" i="6" s="1"/>
  <c r="L234" i="6"/>
  <c r="L229" i="6" s="1"/>
  <c r="L224" i="6" s="1"/>
  <c r="M234" i="6"/>
  <c r="M229" i="6" s="1"/>
  <c r="M224" i="6" s="1"/>
  <c r="N234" i="6"/>
  <c r="N229" i="6" s="1"/>
  <c r="N224" i="6" s="1"/>
  <c r="O234" i="6"/>
  <c r="O229" i="6" s="1"/>
  <c r="O224" i="6" s="1"/>
  <c r="P234" i="6"/>
  <c r="P229" i="6" s="1"/>
  <c r="P224" i="6" s="1"/>
  <c r="G235" i="6"/>
  <c r="G230" i="6" s="1"/>
  <c r="G225" i="6" s="1"/>
  <c r="H235" i="6"/>
  <c r="H230" i="6" s="1"/>
  <c r="H225" i="6" s="1"/>
  <c r="I235" i="6"/>
  <c r="I230" i="6" s="1"/>
  <c r="I225" i="6" s="1"/>
  <c r="J235" i="6"/>
  <c r="J230" i="6" s="1"/>
  <c r="J225" i="6" s="1"/>
  <c r="K235" i="6"/>
  <c r="K230" i="6" s="1"/>
  <c r="K225" i="6" s="1"/>
  <c r="L235" i="6"/>
  <c r="L230" i="6" s="1"/>
  <c r="L225" i="6" s="1"/>
  <c r="M235" i="6"/>
  <c r="M230" i="6" s="1"/>
  <c r="M225" i="6" s="1"/>
  <c r="N235" i="6"/>
  <c r="N230" i="6" s="1"/>
  <c r="N225" i="6" s="1"/>
  <c r="O235" i="6"/>
  <c r="O230" i="6" s="1"/>
  <c r="O225" i="6" s="1"/>
  <c r="P235" i="6"/>
  <c r="P230" i="6" s="1"/>
  <c r="P225" i="6" s="1"/>
  <c r="E245" i="6"/>
  <c r="E244" i="6"/>
  <c r="E243" i="6"/>
  <c r="E242" i="6"/>
  <c r="P241" i="6"/>
  <c r="O241" i="6"/>
  <c r="N241" i="6"/>
  <c r="M241" i="6"/>
  <c r="L241" i="6"/>
  <c r="K241" i="6"/>
  <c r="J241" i="6"/>
  <c r="I241" i="6"/>
  <c r="H241" i="6"/>
  <c r="G241" i="6"/>
  <c r="F241" i="6"/>
  <c r="E240" i="6"/>
  <c r="E239" i="6"/>
  <c r="E238" i="6"/>
  <c r="E237" i="6"/>
  <c r="P236" i="6"/>
  <c r="O236" i="6"/>
  <c r="N236" i="6"/>
  <c r="M236" i="6"/>
  <c r="L236" i="6"/>
  <c r="K236" i="6"/>
  <c r="J236" i="6"/>
  <c r="I236" i="6"/>
  <c r="H236" i="6"/>
  <c r="G236" i="6"/>
  <c r="E215" i="6"/>
  <c r="E214" i="6"/>
  <c r="E213" i="6"/>
  <c r="E212" i="6"/>
  <c r="P211" i="6"/>
  <c r="O211" i="6"/>
  <c r="N211" i="6"/>
  <c r="M211" i="6"/>
  <c r="L211" i="6"/>
  <c r="K211" i="6"/>
  <c r="J211" i="6"/>
  <c r="I211" i="6"/>
  <c r="H211" i="6"/>
  <c r="G211" i="6"/>
  <c r="F211" i="6"/>
  <c r="G197" i="6"/>
  <c r="H197" i="6"/>
  <c r="I197" i="6"/>
  <c r="J197" i="6"/>
  <c r="K197" i="6"/>
  <c r="L197" i="6"/>
  <c r="M197" i="6"/>
  <c r="N197" i="6"/>
  <c r="O197" i="6"/>
  <c r="P197" i="6"/>
  <c r="G198" i="6"/>
  <c r="H198" i="6"/>
  <c r="I198" i="6"/>
  <c r="J198" i="6"/>
  <c r="K198" i="6"/>
  <c r="L198" i="6"/>
  <c r="M198" i="6"/>
  <c r="N198" i="6"/>
  <c r="O198" i="6"/>
  <c r="P198" i="6"/>
  <c r="G199" i="6"/>
  <c r="H199" i="6"/>
  <c r="I199" i="6"/>
  <c r="J199" i="6"/>
  <c r="K199" i="6"/>
  <c r="L199" i="6"/>
  <c r="M199" i="6"/>
  <c r="N199" i="6"/>
  <c r="O199" i="6"/>
  <c r="P199" i="6"/>
  <c r="G200" i="6"/>
  <c r="H200" i="6"/>
  <c r="I200" i="6"/>
  <c r="J200" i="6"/>
  <c r="K200" i="6"/>
  <c r="L200" i="6"/>
  <c r="M200" i="6"/>
  <c r="N200" i="6"/>
  <c r="O200" i="6"/>
  <c r="P200" i="6"/>
  <c r="F198" i="6"/>
  <c r="F199" i="6"/>
  <c r="F200" i="6"/>
  <c r="F197" i="6"/>
  <c r="E210" i="6"/>
  <c r="E209" i="6"/>
  <c r="E208" i="6"/>
  <c r="E207" i="6"/>
  <c r="P206" i="6"/>
  <c r="O206" i="6"/>
  <c r="N206" i="6"/>
  <c r="M206" i="6"/>
  <c r="L206" i="6"/>
  <c r="K206" i="6"/>
  <c r="J206" i="6"/>
  <c r="I206" i="6"/>
  <c r="H206" i="6"/>
  <c r="G206" i="6"/>
  <c r="F206" i="6"/>
  <c r="E205" i="6"/>
  <c r="E204" i="6"/>
  <c r="E203" i="6"/>
  <c r="E202" i="6"/>
  <c r="P201" i="6"/>
  <c r="O201" i="6"/>
  <c r="N201" i="6"/>
  <c r="M201" i="6"/>
  <c r="L201" i="6"/>
  <c r="K201" i="6"/>
  <c r="J201" i="6"/>
  <c r="I201" i="6"/>
  <c r="H201" i="6"/>
  <c r="G201" i="6"/>
  <c r="F201" i="6"/>
  <c r="J36" i="6"/>
  <c r="K36" i="6"/>
  <c r="L36" i="6"/>
  <c r="M36" i="6"/>
  <c r="N36" i="6"/>
  <c r="O36" i="6"/>
  <c r="P36" i="6"/>
  <c r="E311" i="6" l="1"/>
  <c r="E236" i="6"/>
  <c r="E206" i="6"/>
  <c r="E276" i="6"/>
  <c r="E266" i="6"/>
  <c r="E232" i="6"/>
  <c r="E256" i="6"/>
  <c r="E222" i="6"/>
  <c r="N221" i="6"/>
  <c r="H221" i="6"/>
  <c r="P221" i="6"/>
  <c r="L221" i="6"/>
  <c r="K246" i="6"/>
  <c r="N226" i="6"/>
  <c r="P226" i="6"/>
  <c r="J231" i="6"/>
  <c r="E249" i="6"/>
  <c r="J246" i="6"/>
  <c r="M221" i="6"/>
  <c r="I221" i="6"/>
  <c r="O246" i="6"/>
  <c r="E306" i="6"/>
  <c r="F246" i="6"/>
  <c r="G246" i="6"/>
  <c r="E301" i="6"/>
  <c r="M246" i="6"/>
  <c r="I246" i="6"/>
  <c r="E296" i="6"/>
  <c r="E250" i="6"/>
  <c r="E248" i="6"/>
  <c r="P246" i="6"/>
  <c r="L246" i="6"/>
  <c r="H246" i="6"/>
  <c r="E247" i="6"/>
  <c r="E291" i="6"/>
  <c r="H226" i="6"/>
  <c r="L226" i="6"/>
  <c r="E286" i="6"/>
  <c r="M196" i="6"/>
  <c r="E271" i="6"/>
  <c r="O196" i="6"/>
  <c r="K196" i="6"/>
  <c r="G196" i="6"/>
  <c r="I196" i="6"/>
  <c r="P196" i="6"/>
  <c r="L196" i="6"/>
  <c r="H196" i="6"/>
  <c r="L231" i="6"/>
  <c r="E261" i="6"/>
  <c r="P231" i="6"/>
  <c r="H231" i="6"/>
  <c r="N231" i="6"/>
  <c r="E199" i="6"/>
  <c r="E200" i="6"/>
  <c r="E233" i="6"/>
  <c r="E251" i="6"/>
  <c r="N196" i="6"/>
  <c r="E198" i="6"/>
  <c r="E235" i="6"/>
  <c r="E234" i="6"/>
  <c r="M231" i="6"/>
  <c r="I231" i="6"/>
  <c r="O231" i="6"/>
  <c r="K231" i="6"/>
  <c r="G231" i="6"/>
  <c r="E241" i="6"/>
  <c r="E211" i="6"/>
  <c r="J196" i="6"/>
  <c r="F196" i="6"/>
  <c r="E197" i="6"/>
  <c r="E201" i="6"/>
  <c r="G157" i="6"/>
  <c r="G147" i="6" s="1"/>
  <c r="H157" i="6"/>
  <c r="H147" i="6" s="1"/>
  <c r="I157" i="6"/>
  <c r="I147" i="6" s="1"/>
  <c r="J157" i="6"/>
  <c r="J147" i="6" s="1"/>
  <c r="K157" i="6"/>
  <c r="K147" i="6" s="1"/>
  <c r="L157" i="6"/>
  <c r="L147" i="6" s="1"/>
  <c r="M157" i="6"/>
  <c r="M147" i="6" s="1"/>
  <c r="N157" i="6"/>
  <c r="N147" i="6" s="1"/>
  <c r="O157" i="6"/>
  <c r="O147" i="6" s="1"/>
  <c r="P157" i="6"/>
  <c r="P147" i="6" s="1"/>
  <c r="G158" i="6"/>
  <c r="G148" i="6" s="1"/>
  <c r="H158" i="6"/>
  <c r="H148" i="6" s="1"/>
  <c r="I158" i="6"/>
  <c r="I148" i="6" s="1"/>
  <c r="J158" i="6"/>
  <c r="J148" i="6" s="1"/>
  <c r="K158" i="6"/>
  <c r="K148" i="6" s="1"/>
  <c r="L158" i="6"/>
  <c r="L148" i="6" s="1"/>
  <c r="M158" i="6"/>
  <c r="M148" i="6" s="1"/>
  <c r="N158" i="6"/>
  <c r="N148" i="6" s="1"/>
  <c r="O158" i="6"/>
  <c r="O148" i="6" s="1"/>
  <c r="P158" i="6"/>
  <c r="P148" i="6" s="1"/>
  <c r="G159" i="6"/>
  <c r="G149" i="6" s="1"/>
  <c r="H159" i="6"/>
  <c r="H149" i="6" s="1"/>
  <c r="I159" i="6"/>
  <c r="I149" i="6" s="1"/>
  <c r="J159" i="6"/>
  <c r="J149" i="6" s="1"/>
  <c r="K159" i="6"/>
  <c r="K149" i="6" s="1"/>
  <c r="L159" i="6"/>
  <c r="L149" i="6" s="1"/>
  <c r="M159" i="6"/>
  <c r="M149" i="6" s="1"/>
  <c r="N159" i="6"/>
  <c r="N149" i="6" s="1"/>
  <c r="O159" i="6"/>
  <c r="O149" i="6" s="1"/>
  <c r="P159" i="6"/>
  <c r="P149" i="6" s="1"/>
  <c r="G160" i="6"/>
  <c r="G150" i="6" s="1"/>
  <c r="H160" i="6"/>
  <c r="H150" i="6" s="1"/>
  <c r="I160" i="6"/>
  <c r="I150" i="6" s="1"/>
  <c r="J160" i="6"/>
  <c r="J150" i="6" s="1"/>
  <c r="K160" i="6"/>
  <c r="K150" i="6" s="1"/>
  <c r="L160" i="6"/>
  <c r="L150" i="6" s="1"/>
  <c r="M160" i="6"/>
  <c r="M150" i="6" s="1"/>
  <c r="N160" i="6"/>
  <c r="N150" i="6" s="1"/>
  <c r="O160" i="6"/>
  <c r="O150" i="6" s="1"/>
  <c r="P160" i="6"/>
  <c r="P150" i="6" s="1"/>
  <c r="F158" i="6"/>
  <c r="F148" i="6" s="1"/>
  <c r="F159" i="6"/>
  <c r="F149" i="6" s="1"/>
  <c r="F160" i="6"/>
  <c r="F150" i="6" s="1"/>
  <c r="F157" i="6"/>
  <c r="F147" i="6" s="1"/>
  <c r="E195" i="6"/>
  <c r="E194" i="6"/>
  <c r="E193" i="6"/>
  <c r="E192" i="6"/>
  <c r="P191" i="6"/>
  <c r="O191" i="6"/>
  <c r="N191" i="6"/>
  <c r="M191" i="6"/>
  <c r="L191" i="6"/>
  <c r="K191" i="6"/>
  <c r="J191" i="6"/>
  <c r="I191" i="6"/>
  <c r="H191" i="6"/>
  <c r="G191" i="6"/>
  <c r="F191" i="6"/>
  <c r="E190" i="6"/>
  <c r="E189" i="6"/>
  <c r="E188" i="6"/>
  <c r="E187" i="6"/>
  <c r="P186" i="6"/>
  <c r="O186" i="6"/>
  <c r="N186" i="6"/>
  <c r="M186" i="6"/>
  <c r="L186" i="6"/>
  <c r="K186" i="6"/>
  <c r="J186" i="6"/>
  <c r="I186" i="6"/>
  <c r="H186" i="6"/>
  <c r="G186" i="6"/>
  <c r="F186" i="6"/>
  <c r="E185" i="6"/>
  <c r="E184" i="6"/>
  <c r="E183" i="6"/>
  <c r="E182" i="6"/>
  <c r="P181" i="6"/>
  <c r="O181" i="6"/>
  <c r="N181" i="6"/>
  <c r="M181" i="6"/>
  <c r="L181" i="6"/>
  <c r="K181" i="6"/>
  <c r="J181" i="6"/>
  <c r="I181" i="6"/>
  <c r="H181" i="6"/>
  <c r="G181" i="6"/>
  <c r="F181" i="6"/>
  <c r="E180" i="6"/>
  <c r="E179" i="6"/>
  <c r="E178" i="6"/>
  <c r="E177" i="6"/>
  <c r="P176" i="6"/>
  <c r="O176" i="6"/>
  <c r="N176" i="6"/>
  <c r="M176" i="6"/>
  <c r="L176" i="6"/>
  <c r="K176" i="6"/>
  <c r="J176" i="6"/>
  <c r="I176" i="6"/>
  <c r="H176" i="6"/>
  <c r="G176" i="6"/>
  <c r="F176" i="6"/>
  <c r="E175" i="6"/>
  <c r="E174" i="6"/>
  <c r="E173" i="6"/>
  <c r="E172" i="6"/>
  <c r="P171" i="6"/>
  <c r="O171" i="6"/>
  <c r="N171" i="6"/>
  <c r="M171" i="6"/>
  <c r="L171" i="6"/>
  <c r="K171" i="6"/>
  <c r="J171" i="6"/>
  <c r="I171" i="6"/>
  <c r="H171" i="6"/>
  <c r="G171" i="6"/>
  <c r="F171" i="6"/>
  <c r="E170" i="6"/>
  <c r="E169" i="6"/>
  <c r="E168" i="6"/>
  <c r="E167" i="6"/>
  <c r="P166" i="6"/>
  <c r="O166" i="6"/>
  <c r="N166" i="6"/>
  <c r="M166" i="6"/>
  <c r="L166" i="6"/>
  <c r="K166" i="6"/>
  <c r="J166" i="6"/>
  <c r="I166" i="6"/>
  <c r="H166" i="6"/>
  <c r="G166" i="6"/>
  <c r="F166" i="6"/>
  <c r="E165" i="6"/>
  <c r="E164" i="6"/>
  <c r="E163" i="6"/>
  <c r="E162" i="6"/>
  <c r="P161" i="6"/>
  <c r="O161" i="6"/>
  <c r="N161" i="6"/>
  <c r="M161" i="6"/>
  <c r="L161" i="6"/>
  <c r="K161" i="6"/>
  <c r="J161" i="6"/>
  <c r="I161" i="6"/>
  <c r="H161" i="6"/>
  <c r="G161" i="6"/>
  <c r="F161" i="6"/>
  <c r="E155" i="6"/>
  <c r="E154" i="6"/>
  <c r="E153" i="6"/>
  <c r="E152" i="6"/>
  <c r="P151" i="6"/>
  <c r="O151" i="6"/>
  <c r="N151" i="6"/>
  <c r="M151" i="6"/>
  <c r="L151" i="6"/>
  <c r="K151" i="6"/>
  <c r="J151" i="6"/>
  <c r="I151" i="6"/>
  <c r="H151" i="6"/>
  <c r="G151" i="6"/>
  <c r="F151" i="6"/>
  <c r="E145" i="6"/>
  <c r="E144" i="6"/>
  <c r="E143" i="6"/>
  <c r="E142" i="6"/>
  <c r="P141" i="6"/>
  <c r="O141" i="6"/>
  <c r="N141" i="6"/>
  <c r="M141" i="6"/>
  <c r="L141" i="6"/>
  <c r="K141" i="6"/>
  <c r="J141" i="6"/>
  <c r="I141" i="6"/>
  <c r="H141" i="6"/>
  <c r="G141" i="6"/>
  <c r="F141" i="6"/>
  <c r="E140" i="6"/>
  <c r="E139" i="6"/>
  <c r="E138" i="6"/>
  <c r="E137" i="6"/>
  <c r="P136" i="6"/>
  <c r="O136" i="6"/>
  <c r="N136" i="6"/>
  <c r="M136" i="6"/>
  <c r="L136" i="6"/>
  <c r="K136" i="6"/>
  <c r="J136" i="6"/>
  <c r="I136" i="6"/>
  <c r="H136" i="6"/>
  <c r="G136" i="6"/>
  <c r="F136" i="6"/>
  <c r="E135" i="6"/>
  <c r="E134" i="6"/>
  <c r="E133" i="6"/>
  <c r="E132" i="6"/>
  <c r="P131" i="6"/>
  <c r="O131" i="6"/>
  <c r="N131" i="6"/>
  <c r="M131" i="6"/>
  <c r="L131" i="6"/>
  <c r="K131" i="6"/>
  <c r="J131" i="6"/>
  <c r="I131" i="6"/>
  <c r="H131" i="6"/>
  <c r="G131" i="6"/>
  <c r="F131" i="6"/>
  <c r="G112" i="6"/>
  <c r="H112" i="6"/>
  <c r="I112" i="6"/>
  <c r="L112" i="6"/>
  <c r="M112" i="6"/>
  <c r="N112" i="6"/>
  <c r="O112" i="6"/>
  <c r="P112" i="6"/>
  <c r="G113" i="6"/>
  <c r="H113" i="6"/>
  <c r="I113" i="6"/>
  <c r="K113" i="6"/>
  <c r="L113" i="6"/>
  <c r="M113" i="6"/>
  <c r="N113" i="6"/>
  <c r="O113" i="6"/>
  <c r="P113" i="6"/>
  <c r="G114" i="6"/>
  <c r="H114" i="6"/>
  <c r="I114" i="6"/>
  <c r="J114" i="6"/>
  <c r="K114" i="6"/>
  <c r="L114" i="6"/>
  <c r="M114" i="6"/>
  <c r="N114" i="6"/>
  <c r="O114" i="6"/>
  <c r="P114" i="6"/>
  <c r="G115" i="6"/>
  <c r="H115" i="6"/>
  <c r="I115" i="6"/>
  <c r="J115" i="6"/>
  <c r="K115" i="6"/>
  <c r="L115" i="6"/>
  <c r="M115" i="6"/>
  <c r="N115" i="6"/>
  <c r="O115" i="6"/>
  <c r="P115" i="6"/>
  <c r="F113" i="6"/>
  <c r="F114" i="6"/>
  <c r="F115" i="6"/>
  <c r="F112" i="6"/>
  <c r="E130" i="6"/>
  <c r="E129" i="6"/>
  <c r="E128" i="6"/>
  <c r="E127" i="6"/>
  <c r="P126" i="6"/>
  <c r="O126" i="6"/>
  <c r="N126" i="6"/>
  <c r="M126" i="6"/>
  <c r="L126" i="6"/>
  <c r="K126" i="6"/>
  <c r="J126" i="6"/>
  <c r="I126" i="6"/>
  <c r="H126" i="6"/>
  <c r="G126" i="6"/>
  <c r="F126" i="6"/>
  <c r="E125" i="6"/>
  <c r="E124" i="6"/>
  <c r="E123" i="6"/>
  <c r="E122" i="6"/>
  <c r="P121" i="6"/>
  <c r="O121" i="6"/>
  <c r="N121" i="6"/>
  <c r="M121" i="6"/>
  <c r="L121" i="6"/>
  <c r="K121" i="6"/>
  <c r="J121" i="6"/>
  <c r="I121" i="6"/>
  <c r="H121" i="6"/>
  <c r="G121" i="6"/>
  <c r="F121" i="6"/>
  <c r="E120" i="6"/>
  <c r="E119" i="6"/>
  <c r="E118" i="6"/>
  <c r="E117" i="6"/>
  <c r="P116" i="6"/>
  <c r="O116" i="6"/>
  <c r="N116" i="6"/>
  <c r="M116" i="6"/>
  <c r="L116" i="6"/>
  <c r="K116" i="6"/>
  <c r="J116" i="6"/>
  <c r="I116" i="6"/>
  <c r="H116" i="6"/>
  <c r="G116" i="6"/>
  <c r="F116" i="6"/>
  <c r="G102" i="6"/>
  <c r="H102" i="6"/>
  <c r="I102" i="6"/>
  <c r="J102" i="6"/>
  <c r="K102" i="6"/>
  <c r="L102" i="6"/>
  <c r="M102" i="6"/>
  <c r="N102" i="6"/>
  <c r="O102" i="6"/>
  <c r="P102" i="6"/>
  <c r="G103" i="6"/>
  <c r="H103" i="6"/>
  <c r="I103" i="6"/>
  <c r="J103" i="6"/>
  <c r="K103" i="6"/>
  <c r="L103" i="6"/>
  <c r="M103" i="6"/>
  <c r="N103" i="6"/>
  <c r="O103" i="6"/>
  <c r="P103" i="6"/>
  <c r="G104" i="6"/>
  <c r="H104" i="6"/>
  <c r="I104" i="6"/>
  <c r="J104" i="6"/>
  <c r="K104" i="6"/>
  <c r="L104" i="6"/>
  <c r="M104" i="6"/>
  <c r="N104" i="6"/>
  <c r="O104" i="6"/>
  <c r="P104" i="6"/>
  <c r="G105" i="6"/>
  <c r="H105" i="6"/>
  <c r="I105" i="6"/>
  <c r="J105" i="6"/>
  <c r="K105" i="6"/>
  <c r="L105" i="6"/>
  <c r="M105" i="6"/>
  <c r="N105" i="6"/>
  <c r="O105" i="6"/>
  <c r="P105" i="6"/>
  <c r="F103" i="6"/>
  <c r="F104" i="6"/>
  <c r="F105" i="6"/>
  <c r="F102" i="6"/>
  <c r="E110" i="6"/>
  <c r="E109" i="6"/>
  <c r="E108" i="6"/>
  <c r="E107" i="6"/>
  <c r="P106" i="6"/>
  <c r="O106" i="6"/>
  <c r="N106" i="6"/>
  <c r="M106" i="6"/>
  <c r="L106" i="6"/>
  <c r="K106" i="6"/>
  <c r="J106" i="6"/>
  <c r="I106" i="6"/>
  <c r="H106" i="6"/>
  <c r="G106" i="6"/>
  <c r="F106" i="6"/>
  <c r="G67" i="6"/>
  <c r="H67" i="6"/>
  <c r="I67" i="6"/>
  <c r="J67" i="6"/>
  <c r="K67" i="6"/>
  <c r="L67" i="6"/>
  <c r="M67" i="6"/>
  <c r="N67" i="6"/>
  <c r="O67" i="6"/>
  <c r="P67" i="6"/>
  <c r="G68" i="6"/>
  <c r="H68" i="6"/>
  <c r="I68" i="6"/>
  <c r="J68" i="6"/>
  <c r="K68" i="6"/>
  <c r="L68" i="6"/>
  <c r="M68" i="6"/>
  <c r="N68" i="6"/>
  <c r="O68" i="6"/>
  <c r="P68" i="6"/>
  <c r="G69" i="6"/>
  <c r="H69" i="6"/>
  <c r="I69" i="6"/>
  <c r="J69" i="6"/>
  <c r="K69" i="6"/>
  <c r="L69" i="6"/>
  <c r="M69" i="6"/>
  <c r="N69" i="6"/>
  <c r="O69" i="6"/>
  <c r="P69" i="6"/>
  <c r="G70" i="6"/>
  <c r="H70" i="6"/>
  <c r="I70" i="6"/>
  <c r="J70" i="6"/>
  <c r="K70" i="6"/>
  <c r="L70" i="6"/>
  <c r="M70" i="6"/>
  <c r="N70" i="6"/>
  <c r="O70" i="6"/>
  <c r="P70" i="6"/>
  <c r="F68" i="6"/>
  <c r="F69" i="6"/>
  <c r="F70" i="6"/>
  <c r="F67" i="6"/>
  <c r="E100" i="6"/>
  <c r="E99" i="6"/>
  <c r="E98" i="6"/>
  <c r="E97" i="6"/>
  <c r="P96" i="6"/>
  <c r="O96" i="6"/>
  <c r="N96" i="6"/>
  <c r="M96" i="6"/>
  <c r="L96" i="6"/>
  <c r="K96" i="6"/>
  <c r="J96" i="6"/>
  <c r="I96" i="6"/>
  <c r="H96" i="6"/>
  <c r="G96" i="6"/>
  <c r="F96" i="6"/>
  <c r="E95" i="6"/>
  <c r="E94" i="6"/>
  <c r="E93" i="6"/>
  <c r="E92" i="6"/>
  <c r="P91" i="6"/>
  <c r="O91" i="6"/>
  <c r="N91" i="6"/>
  <c r="M91" i="6"/>
  <c r="L91" i="6"/>
  <c r="K91" i="6"/>
  <c r="J91" i="6"/>
  <c r="I91" i="6"/>
  <c r="H91" i="6"/>
  <c r="G91" i="6"/>
  <c r="F91" i="6"/>
  <c r="E90" i="6"/>
  <c r="E89" i="6"/>
  <c r="E88" i="6"/>
  <c r="E87" i="6"/>
  <c r="P86" i="6"/>
  <c r="O86" i="6"/>
  <c r="N86" i="6"/>
  <c r="M86" i="6"/>
  <c r="L86" i="6"/>
  <c r="K86" i="6"/>
  <c r="J86" i="6"/>
  <c r="I86" i="6"/>
  <c r="H86" i="6"/>
  <c r="G86" i="6"/>
  <c r="F86" i="6"/>
  <c r="E85" i="6"/>
  <c r="E84" i="6"/>
  <c r="E83" i="6"/>
  <c r="E82" i="6"/>
  <c r="P81" i="6"/>
  <c r="O81" i="6"/>
  <c r="N81" i="6"/>
  <c r="M81" i="6"/>
  <c r="L81" i="6"/>
  <c r="K81" i="6"/>
  <c r="J81" i="6"/>
  <c r="I81" i="6"/>
  <c r="H81" i="6"/>
  <c r="G81" i="6"/>
  <c r="F81" i="6"/>
  <c r="E80" i="6"/>
  <c r="E79" i="6"/>
  <c r="E78" i="6"/>
  <c r="E77" i="6"/>
  <c r="P76" i="6"/>
  <c r="O76" i="6"/>
  <c r="N76" i="6"/>
  <c r="M76" i="6"/>
  <c r="L76" i="6"/>
  <c r="K76" i="6"/>
  <c r="J76" i="6"/>
  <c r="I76" i="6"/>
  <c r="H76" i="6"/>
  <c r="G76" i="6"/>
  <c r="F76" i="6"/>
  <c r="E75" i="6"/>
  <c r="E74" i="6"/>
  <c r="E73" i="6"/>
  <c r="E72" i="6"/>
  <c r="P71" i="6"/>
  <c r="O71" i="6"/>
  <c r="N71" i="6"/>
  <c r="M71" i="6"/>
  <c r="L71" i="6"/>
  <c r="K71" i="6"/>
  <c r="J71" i="6"/>
  <c r="I71" i="6"/>
  <c r="H71" i="6"/>
  <c r="G71" i="6"/>
  <c r="F71" i="6"/>
  <c r="G52" i="6"/>
  <c r="G47" i="6" s="1"/>
  <c r="H52" i="6"/>
  <c r="I52" i="6"/>
  <c r="J52" i="6"/>
  <c r="J47" i="6" s="1"/>
  <c r="K52" i="6"/>
  <c r="K47" i="6" s="1"/>
  <c r="L52" i="6"/>
  <c r="M52" i="6"/>
  <c r="N52" i="6"/>
  <c r="N47" i="6" s="1"/>
  <c r="O52" i="6"/>
  <c r="O47" i="6" s="1"/>
  <c r="P52" i="6"/>
  <c r="G53" i="6"/>
  <c r="H53" i="6"/>
  <c r="H48" i="6" s="1"/>
  <c r="I53" i="6"/>
  <c r="I48" i="6" s="1"/>
  <c r="J53" i="6"/>
  <c r="K53" i="6"/>
  <c r="L53" i="6"/>
  <c r="L48" i="6" s="1"/>
  <c r="M53" i="6"/>
  <c r="M48" i="6" s="1"/>
  <c r="N53" i="6"/>
  <c r="O53" i="6"/>
  <c r="P53" i="6"/>
  <c r="P48" i="6" s="1"/>
  <c r="G54" i="6"/>
  <c r="G49" i="6" s="1"/>
  <c r="H54" i="6"/>
  <c r="I54" i="6"/>
  <c r="J54" i="6"/>
  <c r="J49" i="6" s="1"/>
  <c r="K54" i="6"/>
  <c r="K49" i="6" s="1"/>
  <c r="L54" i="6"/>
  <c r="M54" i="6"/>
  <c r="N54" i="6"/>
  <c r="N49" i="6" s="1"/>
  <c r="O54" i="6"/>
  <c r="O49" i="6" s="1"/>
  <c r="P54" i="6"/>
  <c r="G55" i="6"/>
  <c r="H55" i="6"/>
  <c r="H50" i="6" s="1"/>
  <c r="I55" i="6"/>
  <c r="I50" i="6" s="1"/>
  <c r="J55" i="6"/>
  <c r="K55" i="6"/>
  <c r="L55" i="6"/>
  <c r="L50" i="6" s="1"/>
  <c r="M55" i="6"/>
  <c r="M50" i="6" s="1"/>
  <c r="N55" i="6"/>
  <c r="O55" i="6"/>
  <c r="P55" i="6"/>
  <c r="P50" i="6" s="1"/>
  <c r="F53" i="6"/>
  <c r="F48" i="6" s="1"/>
  <c r="F54" i="6"/>
  <c r="F55" i="6"/>
  <c r="F52" i="6"/>
  <c r="F47" i="6" s="1"/>
  <c r="P32" i="6"/>
  <c r="P17" i="6" s="1"/>
  <c r="O32" i="6"/>
  <c r="O17" i="6" s="1"/>
  <c r="M32" i="6"/>
  <c r="M17" i="6" s="1"/>
  <c r="G32" i="6"/>
  <c r="G17" i="6" s="1"/>
  <c r="H32" i="6"/>
  <c r="H17" i="6" s="1"/>
  <c r="I32" i="6"/>
  <c r="I17" i="6" s="1"/>
  <c r="J32" i="6"/>
  <c r="J17" i="6" s="1"/>
  <c r="J12" i="6" s="1"/>
  <c r="J7" i="6" s="1"/>
  <c r="K32" i="6"/>
  <c r="K17" i="6" s="1"/>
  <c r="L32" i="6"/>
  <c r="L17" i="6" s="1"/>
  <c r="N32" i="6"/>
  <c r="N17" i="6" s="1"/>
  <c r="N12" i="6" s="1"/>
  <c r="N7" i="6" s="1"/>
  <c r="G33" i="6"/>
  <c r="G18" i="6" s="1"/>
  <c r="H33" i="6"/>
  <c r="H18" i="6" s="1"/>
  <c r="H13" i="6" s="1"/>
  <c r="I33" i="6"/>
  <c r="I18" i="6" s="1"/>
  <c r="I13" i="6" s="1"/>
  <c r="J33" i="6"/>
  <c r="J18" i="6" s="1"/>
  <c r="K33" i="6"/>
  <c r="K18" i="6" s="1"/>
  <c r="L33" i="6"/>
  <c r="L18" i="6" s="1"/>
  <c r="L13" i="6" s="1"/>
  <c r="L8" i="6" s="1"/>
  <c r="M33" i="6"/>
  <c r="M18" i="6" s="1"/>
  <c r="M13" i="6" s="1"/>
  <c r="M8" i="6" s="1"/>
  <c r="N33" i="6"/>
  <c r="N18" i="6" s="1"/>
  <c r="O33" i="6"/>
  <c r="O18" i="6" s="1"/>
  <c r="P33" i="6"/>
  <c r="P18" i="6" s="1"/>
  <c r="P13" i="6" s="1"/>
  <c r="P8" i="6" s="1"/>
  <c r="G34" i="6"/>
  <c r="G19" i="6" s="1"/>
  <c r="G14" i="6" s="1"/>
  <c r="H34" i="6"/>
  <c r="H19" i="6" s="1"/>
  <c r="I34" i="6"/>
  <c r="I19" i="6" s="1"/>
  <c r="J34" i="6"/>
  <c r="J19" i="6" s="1"/>
  <c r="J14" i="6" s="1"/>
  <c r="J9" i="6" s="1"/>
  <c r="K34" i="6"/>
  <c r="K19" i="6" s="1"/>
  <c r="K14" i="6" s="1"/>
  <c r="K9" i="6" s="1"/>
  <c r="L34" i="6"/>
  <c r="L19" i="6" s="1"/>
  <c r="M34" i="6"/>
  <c r="M19" i="6" s="1"/>
  <c r="N34" i="6"/>
  <c r="N19" i="6" s="1"/>
  <c r="N14" i="6" s="1"/>
  <c r="N9" i="6" s="1"/>
  <c r="O34" i="6"/>
  <c r="O19" i="6" s="1"/>
  <c r="O14" i="6" s="1"/>
  <c r="O9" i="6" s="1"/>
  <c r="P34" i="6"/>
  <c r="P19" i="6" s="1"/>
  <c r="G35" i="6"/>
  <c r="G20" i="6" s="1"/>
  <c r="H35" i="6"/>
  <c r="H20" i="6" s="1"/>
  <c r="H15" i="6" s="1"/>
  <c r="H10" i="6" s="1"/>
  <c r="I35" i="6"/>
  <c r="I20" i="6" s="1"/>
  <c r="J35" i="6"/>
  <c r="J20" i="6" s="1"/>
  <c r="K35" i="6"/>
  <c r="K20" i="6" s="1"/>
  <c r="L35" i="6"/>
  <c r="L20" i="6" s="1"/>
  <c r="L15" i="6" s="1"/>
  <c r="L10" i="6" s="1"/>
  <c r="M35" i="6"/>
  <c r="M20" i="6" s="1"/>
  <c r="N35" i="6"/>
  <c r="N20" i="6" s="1"/>
  <c r="O35" i="6"/>
  <c r="O20" i="6" s="1"/>
  <c r="P35" i="6"/>
  <c r="P20" i="6" s="1"/>
  <c r="P15" i="6" s="1"/>
  <c r="P10" i="6" s="1"/>
  <c r="F33" i="6"/>
  <c r="F18" i="6" s="1"/>
  <c r="F13" i="6" s="1"/>
  <c r="F34" i="6"/>
  <c r="F19" i="6" s="1"/>
  <c r="F35" i="6"/>
  <c r="F20" i="6" s="1"/>
  <c r="F32" i="6"/>
  <c r="F17" i="6" s="1"/>
  <c r="F12" i="6" s="1"/>
  <c r="E65" i="6"/>
  <c r="E64" i="6"/>
  <c r="E63" i="6"/>
  <c r="E62" i="6"/>
  <c r="E60" i="6"/>
  <c r="E59" i="6"/>
  <c r="E58" i="6"/>
  <c r="E57" i="6"/>
  <c r="E45" i="6"/>
  <c r="E44" i="6"/>
  <c r="E43" i="6"/>
  <c r="E42" i="6"/>
  <c r="E40" i="6"/>
  <c r="E39" i="6"/>
  <c r="E38" i="6"/>
  <c r="E37" i="6"/>
  <c r="P61" i="6"/>
  <c r="O61" i="6"/>
  <c r="N61" i="6"/>
  <c r="M61" i="6"/>
  <c r="L61" i="6"/>
  <c r="K61" i="6"/>
  <c r="J61" i="6"/>
  <c r="I61" i="6"/>
  <c r="H61" i="6"/>
  <c r="G61" i="6"/>
  <c r="F61" i="6"/>
  <c r="P56" i="6"/>
  <c r="O56" i="6"/>
  <c r="N56" i="6"/>
  <c r="M56" i="6"/>
  <c r="L56" i="6"/>
  <c r="K56" i="6"/>
  <c r="J56" i="6"/>
  <c r="I56" i="6"/>
  <c r="H56" i="6"/>
  <c r="G56" i="6"/>
  <c r="F56" i="6"/>
  <c r="P41" i="6"/>
  <c r="O41" i="6"/>
  <c r="N41" i="6"/>
  <c r="M41" i="6"/>
  <c r="L41" i="6"/>
  <c r="K41" i="6"/>
  <c r="J41" i="6"/>
  <c r="I41" i="6"/>
  <c r="H41" i="6"/>
  <c r="G41" i="6"/>
  <c r="F41" i="6"/>
  <c r="I36" i="6"/>
  <c r="H36" i="6"/>
  <c r="G36" i="6"/>
  <c r="F36" i="6"/>
  <c r="P26" i="6"/>
  <c r="O26" i="6"/>
  <c r="N26" i="6"/>
  <c r="M26" i="6"/>
  <c r="L26" i="6"/>
  <c r="K26" i="6"/>
  <c r="J26" i="6"/>
  <c r="I26" i="6"/>
  <c r="H26" i="6"/>
  <c r="G26" i="6"/>
  <c r="F26" i="6"/>
  <c r="G21" i="6"/>
  <c r="H21" i="6"/>
  <c r="I21" i="6"/>
  <c r="J21" i="6"/>
  <c r="K21" i="6"/>
  <c r="L21" i="6"/>
  <c r="M21" i="6"/>
  <c r="N21" i="6"/>
  <c r="O21" i="6"/>
  <c r="P21" i="6"/>
  <c r="F21" i="6"/>
  <c r="E30" i="6"/>
  <c r="E27" i="6"/>
  <c r="E28" i="6"/>
  <c r="E29" i="6"/>
  <c r="E22" i="6"/>
  <c r="E23" i="6"/>
  <c r="E24" i="6"/>
  <c r="E25" i="6"/>
  <c r="M15" i="6" l="1"/>
  <c r="M10" i="6" s="1"/>
  <c r="K12" i="6"/>
  <c r="K7" i="6" s="1"/>
  <c r="G12" i="6"/>
  <c r="G15" i="6"/>
  <c r="G10" i="6" s="1"/>
  <c r="M14" i="6"/>
  <c r="M9" i="6" s="1"/>
  <c r="K13" i="6"/>
  <c r="K8" i="6" s="1"/>
  <c r="G13" i="6"/>
  <c r="F50" i="6"/>
  <c r="O50" i="6"/>
  <c r="O15" i="6" s="1"/>
  <c r="O10" i="6" s="1"/>
  <c r="K50" i="6"/>
  <c r="K15" i="6" s="1"/>
  <c r="K10" i="6" s="1"/>
  <c r="G50" i="6"/>
  <c r="M49" i="6"/>
  <c r="I49" i="6"/>
  <c r="I14" i="6" s="1"/>
  <c r="I9" i="6" s="1"/>
  <c r="O48" i="6"/>
  <c r="O13" i="6" s="1"/>
  <c r="O8" i="6" s="1"/>
  <c r="C34" i="2" s="1"/>
  <c r="K48" i="6"/>
  <c r="G48" i="6"/>
  <c r="M47" i="6"/>
  <c r="M12" i="6" s="1"/>
  <c r="M7" i="6" s="1"/>
  <c r="C44" i="2" s="1"/>
  <c r="I47" i="6"/>
  <c r="I12" i="6" s="1"/>
  <c r="F15" i="6"/>
  <c r="F10" i="6" s="1"/>
  <c r="P12" i="6"/>
  <c r="P7" i="6" s="1"/>
  <c r="I15" i="6"/>
  <c r="I10" i="6" s="1"/>
  <c r="L14" i="6"/>
  <c r="L9" i="6" s="1"/>
  <c r="H14" i="6"/>
  <c r="H9" i="6" s="1"/>
  <c r="O12" i="6"/>
  <c r="O7" i="6" s="1"/>
  <c r="C46" i="2" s="1"/>
  <c r="F49" i="6"/>
  <c r="F14" i="6" s="1"/>
  <c r="F9" i="6" s="1"/>
  <c r="N50" i="6"/>
  <c r="N15" i="6" s="1"/>
  <c r="N10" i="6" s="1"/>
  <c r="J50" i="6"/>
  <c r="J15" i="6" s="1"/>
  <c r="J10" i="6" s="1"/>
  <c r="P49" i="6"/>
  <c r="P14" i="6" s="1"/>
  <c r="P9" i="6" s="1"/>
  <c r="L49" i="6"/>
  <c r="H49" i="6"/>
  <c r="N48" i="6"/>
  <c r="N13" i="6" s="1"/>
  <c r="N8" i="6" s="1"/>
  <c r="J48" i="6"/>
  <c r="J13" i="6" s="1"/>
  <c r="J8" i="6" s="1"/>
  <c r="P47" i="6"/>
  <c r="L47" i="6"/>
  <c r="L12" i="6" s="1"/>
  <c r="L7" i="6" s="1"/>
  <c r="H47" i="6"/>
  <c r="H12" i="6" s="1"/>
  <c r="E191" i="6"/>
  <c r="E81" i="6"/>
  <c r="E227" i="6"/>
  <c r="E26" i="6"/>
  <c r="E56" i="6"/>
  <c r="F226" i="6"/>
  <c r="E52" i="6"/>
  <c r="E166" i="6"/>
  <c r="E157" i="6"/>
  <c r="E147" i="6"/>
  <c r="E61" i="6"/>
  <c r="E71" i="6"/>
  <c r="E76" i="6"/>
  <c r="E96" i="6"/>
  <c r="E151" i="6"/>
  <c r="E67" i="6"/>
  <c r="E176" i="6"/>
  <c r="E230" i="6"/>
  <c r="I226" i="6"/>
  <c r="E229" i="6"/>
  <c r="E225" i="6"/>
  <c r="O221" i="6"/>
  <c r="O226" i="6"/>
  <c r="M226" i="6"/>
  <c r="F221" i="6"/>
  <c r="G221" i="6"/>
  <c r="E228" i="6"/>
  <c r="G226" i="6"/>
  <c r="J221" i="6"/>
  <c r="J226" i="6"/>
  <c r="K221" i="6"/>
  <c r="K226" i="6"/>
  <c r="E246" i="6"/>
  <c r="J146" i="6"/>
  <c r="N51" i="6"/>
  <c r="O146" i="6"/>
  <c r="J51" i="6"/>
  <c r="K66" i="6"/>
  <c r="E231" i="6"/>
  <c r="H101" i="6"/>
  <c r="K156" i="6"/>
  <c r="K111" i="6"/>
  <c r="F51" i="6"/>
  <c r="K146" i="6"/>
  <c r="G156" i="6"/>
  <c r="E55" i="6"/>
  <c r="I31" i="6"/>
  <c r="P111" i="6"/>
  <c r="E105" i="6"/>
  <c r="M101" i="6"/>
  <c r="I101" i="6"/>
  <c r="G101" i="6"/>
  <c r="L111" i="6"/>
  <c r="H111" i="6"/>
  <c r="P146" i="6"/>
  <c r="L146" i="6"/>
  <c r="N146" i="6"/>
  <c r="K101" i="6"/>
  <c r="E160" i="6"/>
  <c r="N156" i="6"/>
  <c r="J156" i="6"/>
  <c r="L156" i="6"/>
  <c r="O156" i="6"/>
  <c r="O51" i="6"/>
  <c r="K51" i="6"/>
  <c r="G51" i="6"/>
  <c r="P66" i="6"/>
  <c r="L66" i="6"/>
  <c r="G111" i="6"/>
  <c r="H156" i="6"/>
  <c r="P156" i="6"/>
  <c r="E159" i="6"/>
  <c r="E149" i="6"/>
  <c r="M156" i="6"/>
  <c r="M146" i="6"/>
  <c r="I156" i="6"/>
  <c r="I146" i="6"/>
  <c r="H66" i="6"/>
  <c r="O101" i="6"/>
  <c r="O66" i="6"/>
  <c r="J101" i="6"/>
  <c r="N111" i="6"/>
  <c r="J111" i="6"/>
  <c r="M111" i="6"/>
  <c r="O111" i="6"/>
  <c r="I111" i="6"/>
  <c r="E70" i="6"/>
  <c r="G66" i="6"/>
  <c r="M66" i="6"/>
  <c r="I66" i="6"/>
  <c r="N101" i="6"/>
  <c r="E196" i="6"/>
  <c r="E104" i="6"/>
  <c r="L101" i="6"/>
  <c r="E114" i="6"/>
  <c r="L51" i="6"/>
  <c r="E53" i="6"/>
  <c r="P101" i="6"/>
  <c r="E113" i="6"/>
  <c r="E115" i="6"/>
  <c r="H51" i="6"/>
  <c r="P51" i="6"/>
  <c r="E34" i="6"/>
  <c r="F31" i="6"/>
  <c r="I51" i="6"/>
  <c r="M51" i="6"/>
  <c r="E54" i="6"/>
  <c r="E20" i="6"/>
  <c r="G16" i="6"/>
  <c r="I16" i="6"/>
  <c r="F16" i="6"/>
  <c r="F66" i="6"/>
  <c r="N66" i="6"/>
  <c r="E68" i="6"/>
  <c r="E103" i="6"/>
  <c r="P16" i="6"/>
  <c r="E35" i="6"/>
  <c r="L31" i="6"/>
  <c r="H31" i="6"/>
  <c r="J31" i="6"/>
  <c r="M31" i="6"/>
  <c r="O16" i="6"/>
  <c r="K16" i="6"/>
  <c r="N31" i="6"/>
  <c r="E158" i="6"/>
  <c r="F156" i="6"/>
  <c r="E186" i="6"/>
  <c r="E181" i="6"/>
  <c r="E171" i="6"/>
  <c r="F146" i="6"/>
  <c r="E161" i="6"/>
  <c r="E141" i="6"/>
  <c r="E136" i="6"/>
  <c r="E131" i="6"/>
  <c r="F111" i="6"/>
  <c r="E112" i="6"/>
  <c r="E126" i="6"/>
  <c r="E121" i="6"/>
  <c r="E116" i="6"/>
  <c r="F101" i="6"/>
  <c r="E102" i="6"/>
  <c r="E106" i="6"/>
  <c r="J66" i="6"/>
  <c r="E69" i="6"/>
  <c r="E91" i="6"/>
  <c r="E86" i="6"/>
  <c r="E19" i="6"/>
  <c r="E41" i="6"/>
  <c r="P31" i="6"/>
  <c r="O31" i="6"/>
  <c r="E33" i="6"/>
  <c r="K31" i="6"/>
  <c r="E32" i="6"/>
  <c r="E36" i="6"/>
  <c r="E21" i="6"/>
  <c r="G31" i="6"/>
  <c r="C47" i="2"/>
  <c r="C31" i="2"/>
  <c r="C25" i="2"/>
  <c r="C37" i="2"/>
  <c r="C38" i="2"/>
  <c r="C39" i="2"/>
  <c r="C45" i="2"/>
  <c r="C27" i="2"/>
  <c r="C32" i="2"/>
  <c r="E47" i="6" l="1"/>
  <c r="N16" i="6"/>
  <c r="M16" i="6"/>
  <c r="M11" i="6"/>
  <c r="E226" i="6"/>
  <c r="E224" i="6"/>
  <c r="E221" i="6"/>
  <c r="E223" i="6"/>
  <c r="N46" i="6"/>
  <c r="I11" i="6"/>
  <c r="K46" i="6"/>
  <c r="L46" i="6"/>
  <c r="J46" i="6"/>
  <c r="G146" i="6"/>
  <c r="E156" i="6"/>
  <c r="O11" i="6"/>
  <c r="F11" i="6"/>
  <c r="L16" i="6"/>
  <c r="L11" i="6"/>
  <c r="P11" i="6"/>
  <c r="E148" i="6"/>
  <c r="P46" i="6"/>
  <c r="E51" i="6"/>
  <c r="H146" i="6"/>
  <c r="E150" i="6"/>
  <c r="J11" i="6"/>
  <c r="G46" i="6"/>
  <c r="H16" i="6"/>
  <c r="E66" i="6"/>
  <c r="E101" i="6"/>
  <c r="E49" i="6"/>
  <c r="E50" i="6"/>
  <c r="H46" i="6"/>
  <c r="E111" i="6"/>
  <c r="O46" i="6"/>
  <c r="F46" i="6"/>
  <c r="I46" i="6"/>
  <c r="M46" i="6"/>
  <c r="E48" i="6"/>
  <c r="E18" i="6"/>
  <c r="J16" i="6"/>
  <c r="E17" i="6"/>
  <c r="E31" i="6"/>
  <c r="L6" i="6"/>
  <c r="H6" i="6"/>
  <c r="C28" i="2"/>
  <c r="M6" i="6"/>
  <c r="I6" i="6"/>
  <c r="O6" i="6"/>
  <c r="K6" i="6"/>
  <c r="E9" i="6"/>
  <c r="E10" i="6"/>
  <c r="E7" i="6"/>
  <c r="J6" i="6"/>
  <c r="K11" i="6" l="1"/>
  <c r="E12" i="6"/>
  <c r="G11" i="6"/>
  <c r="N11" i="6"/>
  <c r="E15" i="6"/>
  <c r="E16" i="6"/>
  <c r="H11" i="6"/>
  <c r="E146" i="6"/>
  <c r="E14" i="6"/>
  <c r="E46" i="6"/>
  <c r="E13" i="6"/>
  <c r="N6" i="6"/>
  <c r="C33" i="2"/>
  <c r="G6" i="6"/>
  <c r="C26" i="2"/>
  <c r="P6" i="6"/>
  <c r="C35" i="2"/>
  <c r="E8" i="6"/>
  <c r="E11" i="6" l="1"/>
  <c r="E6" i="6"/>
</calcChain>
</file>

<file path=xl/sharedStrings.xml><?xml version="1.0" encoding="utf-8"?>
<sst xmlns="http://schemas.openxmlformats.org/spreadsheetml/2006/main" count="765" uniqueCount="243">
  <si>
    <t>Основание для разработки программы</t>
  </si>
  <si>
    <t>Разработчик программы</t>
  </si>
  <si>
    <t>Заказчик  программы</t>
  </si>
  <si>
    <t>Отдел строительства и архитектуры</t>
  </si>
  <si>
    <t>Ответственный исполнитель программы</t>
  </si>
  <si>
    <t>Соисполнители программы</t>
  </si>
  <si>
    <t>Подпрограммы программы, ведомственные целевые программы  (при наличии)</t>
  </si>
  <si>
    <t>Цель программы</t>
  </si>
  <si>
    <t>Задачи  программы</t>
  </si>
  <si>
    <t>Объемы и источники финансирования программы</t>
  </si>
  <si>
    <t>2015 год -</t>
  </si>
  <si>
    <t>2016 год -</t>
  </si>
  <si>
    <t>2017 год -</t>
  </si>
  <si>
    <t>2018 год -</t>
  </si>
  <si>
    <t>2019 год -</t>
  </si>
  <si>
    <t>2020 год -</t>
  </si>
  <si>
    <t>2021 год -</t>
  </si>
  <si>
    <t>2022 год -</t>
  </si>
  <si>
    <t>2023 год -</t>
  </si>
  <si>
    <t>2024 год -</t>
  </si>
  <si>
    <t>2025 год -</t>
  </si>
  <si>
    <t>тыс. руб.</t>
  </si>
  <si>
    <t>Администрация муниципального образования «Городской округ Ногликский»</t>
  </si>
  <si>
    <t>Общий объем средств, направляемых на реализацию мероприятий, тыс. руб.</t>
  </si>
  <si>
    <t>Из них по источникам:</t>
  </si>
  <si>
    <t>Сроки и этапы реализации программы</t>
  </si>
  <si>
    <t xml:space="preserve">Ожидаемые результаты реализации 
программы </t>
  </si>
  <si>
    <t>Реализация программы будет осуществляться в три этапа:
2014 - 2016 годы;
2017 - 2020 годы;
2021 - 2025 годы</t>
  </si>
  <si>
    <t>ПАСПОРТ МУНИЦИПАЛЬНОЙ ПРОГРАММЫ</t>
  </si>
  <si>
    <t>№ п/п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</si>
  <si>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</si>
  <si>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</si>
  <si>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</si>
  <si>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</si>
  <si>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</si>
  <si>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</si>
  <si>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</si>
  <si>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</si>
  <si>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</si>
  <si>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</si>
  <si>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</si>
  <si>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Целевые показатели (индикаторы) программы</t>
  </si>
  <si>
    <t>Наименование мероприятий</t>
  </si>
  <si>
    <t>РЕСУРСНОЕ ОБЕСПЕЧЕНИЕ РЕАЛИЗАЦИИ МУНИЦИПАЛЬНОЙ ПРОГРАММЫ</t>
  </si>
  <si>
    <t>Главный распорядитель финансовых стердств/Ответственный исполнитель</t>
  </si>
  <si>
    <t>Объемы финансирования (тыс.руб.)</t>
  </si>
  <si>
    <t>Источник финасирования</t>
  </si>
  <si>
    <t>Всего</t>
  </si>
  <si>
    <t>ИТОГО, в т.ч.</t>
  </si>
  <si>
    <t>МБ</t>
  </si>
  <si>
    <t>ФБ</t>
  </si>
  <si>
    <t>ОБ</t>
  </si>
  <si>
    <t>ВНИ</t>
  </si>
  <si>
    <t>Всего по программе</t>
  </si>
  <si>
    <t>1.1</t>
  </si>
  <si>
    <t>1.2</t>
  </si>
  <si>
    <t>1.3</t>
  </si>
  <si>
    <t xml:space="preserve">Приложение 2
к постановлению администрации
от__________________№_______
</t>
  </si>
  <si>
    <t>Подпрограмма 1: Развитие жилищного строительства</t>
  </si>
  <si>
    <t>Развитие системы градостроительного планирования</t>
  </si>
  <si>
    <t>1.1.1</t>
  </si>
  <si>
    <t>Проект планировки микрорайона УЖД пгт. Ноглики муниципального образования "Городской округ Ногликский", совмещенный с проектом межевания</t>
  </si>
  <si>
    <t>1.1.2</t>
  </si>
  <si>
    <t>Выполнение инженерных изысканий для разработки документации по планировке территории</t>
  </si>
  <si>
    <t>1.1.3</t>
  </si>
  <si>
    <t>1.1.3.1</t>
  </si>
  <si>
    <t>Разработка градостроительной документации</t>
  </si>
  <si>
    <t>1.1.4</t>
  </si>
  <si>
    <t>Выполнение инженерных изысканий, поисково-разведочных работ в области обеспечения территорий, определенных под развитие жилой застройки источниками водоснабжения</t>
  </si>
  <si>
    <t>Строительство инженерной и транспортной инфраструктуры</t>
  </si>
  <si>
    <t>1.2.1</t>
  </si>
  <si>
    <t>Выполнение инженерных изысканий для строительства, реконструкции инженерной и транспортной инфраструктуры</t>
  </si>
  <si>
    <t>1.2.1.1</t>
  </si>
  <si>
    <t>1.2.1.2</t>
  </si>
  <si>
    <t>1.2.2</t>
  </si>
  <si>
    <t>1</t>
  </si>
  <si>
    <t>Научно-исследовательская работа по разработке комплексного проекта совершенствования системы управления градостроительным развитием территории муниципального образования "Городской округ Ногликский"</t>
  </si>
  <si>
    <t>1.3.1</t>
  </si>
  <si>
    <t>Проведение инженерных изысканий части территории муниципального образования "Городской округ Ногликский" (квартал №13)</t>
  </si>
  <si>
    <t>Проведение инженерных изысканий части территории муниципального образования "Городской округ Ногликский"</t>
  </si>
  <si>
    <t>1.2.2.1</t>
  </si>
  <si>
    <t>Разработка проекта "Строительство линий электропередач в квартале №13 пгт. Ноглики"</t>
  </si>
  <si>
    <t>Подготовка проектной документации для строительства, реконструкции инженерной и транспортной инфраструктуры</t>
  </si>
  <si>
    <t>1.2.2.3</t>
  </si>
  <si>
    <t>Разработка проекта "Обеспечение (строительство, реконструкция) транспортной инфраструктурой пгт. Ноглики" (участок ул. Советская - Поликлиника, участок ул. Словетская - колхоз "Восток")</t>
  </si>
  <si>
    <t>1.2.2.2</t>
  </si>
  <si>
    <t>Разработка проекта "Строительство сетей газоснабжения в квартале №15 пгт. Ноглики"</t>
  </si>
  <si>
    <t>1.2.2.4</t>
  </si>
  <si>
    <t>Экспертиза достоверности сметной стоимости объектов капитального строительства инженерной и транспортной инфраструктуры</t>
  </si>
  <si>
    <t>1.2.2.5</t>
  </si>
  <si>
    <t>Разработка проектной документации (корректировка), проведение экспертизы достоверности сметной стоимости</t>
  </si>
  <si>
    <t>1.2.2.6</t>
  </si>
  <si>
    <t>Разработка проекта "Станция обезжелезивания. Общестроительные работы"</t>
  </si>
  <si>
    <t>1.2.3</t>
  </si>
  <si>
    <t>Обеспечение (строительство. реконструкция, приобретение) земельных участков инженерной и транспортной инфраструктурой</t>
  </si>
  <si>
    <t>1.2.3.1</t>
  </si>
  <si>
    <t>Строительство хозяйственно-питьевого водопровода и внутриквартальных водопроводных сетей микрорайона №3 пгт. Ноглики</t>
  </si>
  <si>
    <t>1.2.4</t>
  </si>
  <si>
    <t>Обеспечение земельных участков, подлежащих предоставлению семьям. Имеющих трех и более детей</t>
  </si>
  <si>
    <t>1.2.4.1</t>
  </si>
  <si>
    <t>Строительство сетей газоснабжения низкого давления в квартале №12 пгт. Ноглики</t>
  </si>
  <si>
    <t>1.2.4.2</t>
  </si>
  <si>
    <t>Строительство линий электропередач ЛЭП-0,4 кВ в квартале №15 пгт. Ноглики</t>
  </si>
  <si>
    <t>1.2.4.3</t>
  </si>
  <si>
    <t>Устройство грунтовой дороги для обеспечения земельных участков, подлежащих предоставлению семьям, имеющих трех и более детей, в пгт. Ноглики</t>
  </si>
  <si>
    <t>Осуществление функций технического заказчика, включая осуществление строительного контроля</t>
  </si>
  <si>
    <t>1.2.5</t>
  </si>
  <si>
    <t>1.2.6</t>
  </si>
  <si>
    <t>осуществление авторского надзора за строительством объектов капитального строительства</t>
  </si>
  <si>
    <t>1.2.7</t>
  </si>
  <si>
    <t>Строительство инженерной и транспортной инфраструктуры. включая благоустройство</t>
  </si>
  <si>
    <t>Строительство (приобретение на первичном рынке) служебного жилья</t>
  </si>
  <si>
    <t>1.3.2</t>
  </si>
  <si>
    <t>Строительство (приобретение на первичном рынке) жилья для реализации полномочий органов местного самоуправления в области жилищных отношений</t>
  </si>
  <si>
    <t>1.3.2.1</t>
  </si>
  <si>
    <t>Строительство квартир в пгт. Ноглики</t>
  </si>
  <si>
    <t>1.3.2.2</t>
  </si>
  <si>
    <t>Строительство квартир в пгт. Ноглики (участок №20)</t>
  </si>
  <si>
    <t>1.3.2.3</t>
  </si>
  <si>
    <t>Строительство квартир в с. Вал (в том числе ПСД)</t>
  </si>
  <si>
    <t>1.3.2.4</t>
  </si>
  <si>
    <t>Проведение инженерных изысканий по объекту "Строительство квартир в с. Вал, участок 12б"</t>
  </si>
  <si>
    <t>1.3.2.5</t>
  </si>
  <si>
    <t>1.3.2.6</t>
  </si>
  <si>
    <t>Ремонт квартиры, расположенной по адресу: пгт. Ноглики, ул. Лесная, 6а</t>
  </si>
  <si>
    <t>1.3.2.7</t>
  </si>
  <si>
    <t>Оказание услуги по выдаче технических условий на телефонизацию многоквартирного жилого дома</t>
  </si>
  <si>
    <t>1.3.3</t>
  </si>
  <si>
    <t>Строительство объектов жилищного назначения совместно с ООО "РН-Сахалинморнефтегаз" и Правительства Сахалинской области</t>
  </si>
  <si>
    <t>1.3.3.1</t>
  </si>
  <si>
    <t>Строительство 24 квартирного жилого дома с инженерными коммуникациями</t>
  </si>
  <si>
    <t>1.3.4</t>
  </si>
  <si>
    <r>
      <t xml:space="preserve">Строительство (приобретение на первичном и вторичном рынке) жилья для различных категорий граждан
</t>
    </r>
    <r>
      <rPr>
        <sz val="12"/>
        <color theme="0" tint="-0.34998626667073579"/>
        <rFont val="Times New Roman"/>
        <family val="1"/>
        <charset val="204"/>
      </rPr>
      <t>пгт. Ноглики. ул. Петрова, з/у 3</t>
    </r>
  </si>
  <si>
    <t>Строительство (приобретение на первичном рынке) жилья</t>
  </si>
  <si>
    <t>2</t>
  </si>
  <si>
    <t>Подпрограмма 2: Переселение граждан из аварийного жилищного фонда</t>
  </si>
  <si>
    <t>2.1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</si>
  <si>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строительства</t>
  </si>
  <si>
    <t>2.1.1</t>
  </si>
  <si>
    <r>
      <t xml:space="preserve">Строительство (приобретение на первичном и вторичном рынке) жилья для различных категорий граждан
</t>
    </r>
    <r>
      <rPr>
        <i/>
        <sz val="12"/>
        <color theme="0" tint="-0.499984740745262"/>
        <rFont val="Times New Roman"/>
        <family val="1"/>
        <charset val="204"/>
      </rPr>
      <t>пгт. Ноглики. ул. Петрова, з/у 3</t>
    </r>
  </si>
  <si>
    <t>2.1.1.1</t>
  </si>
  <si>
    <t>2.1.1.2</t>
  </si>
  <si>
    <t>2.1.2</t>
  </si>
  <si>
    <t>Строительство жилых домов</t>
  </si>
  <si>
    <t>2.1.2.1</t>
  </si>
  <si>
    <t>Проведение инженерных изысканий по объекту "24 квартирный жилой дом в пгт. Ноглики, участок №13"</t>
  </si>
  <si>
    <t>2.1.2.2</t>
  </si>
  <si>
    <t>Проведение инженерных изысканий по объекту "24 квартирный жилой дом в пгт. Ноглики, участок №11"</t>
  </si>
  <si>
    <t>2.1.2.3</t>
  </si>
  <si>
    <t>Проведение инженерных изысканий по объекту "72 квартирный жилой дом в пгт. Ноглики, участок №16а"</t>
  </si>
  <si>
    <t>2.1.2.4</t>
  </si>
  <si>
    <t>Проведение инженерных изысканий по объекту "24 квартирный жилой дом в пгт. Ноглики, участок №19"</t>
  </si>
  <si>
    <t>2.1.2.5</t>
  </si>
  <si>
    <t>Разработка проекта "72 квартирный жилой дом в пгт.Ноглики, участок №16а"</t>
  </si>
  <si>
    <t>2.1.2.6</t>
  </si>
  <si>
    <t>24 квартирный жилой дом в пгт. Ноглики, ул. Невельског, участок №19</t>
  </si>
  <si>
    <t>2.1.2.7</t>
  </si>
  <si>
    <t>2.1.2.8</t>
  </si>
  <si>
    <t>2.1.3</t>
  </si>
  <si>
    <t>Приобретение жилых помещений</t>
  </si>
  <si>
    <t>2.1.4</t>
  </si>
  <si>
    <t>Выплата лицам, в чьей собственности находятся жилые помещения, входящие в аварийный жилищный фонд, выкупной цены в соответствии со статьей 32 Жилищного кодекса Российской Федерации. а также использование в указанных целях механизма предоставления лицам, в чьей собственностинаходятся жилые помещения, входящие в аварийныйжилищный фонд. именных Сертификатов, дающиъх право указанной категории граждан приобрести жилые помещения как на первичном, так и на вторичномрынке жилья на территории Сахалинской области</t>
  </si>
  <si>
    <t>2.1.5</t>
  </si>
  <si>
    <t>Инженерное обследование строительных конструкций жилых многоквартирных домов</t>
  </si>
  <si>
    <t>3</t>
  </si>
  <si>
    <t>Подпрограмма 3: Повышение сейсмоустойчивости жилых домов. Основных объектов и систем жизнеобеспечения</t>
  </si>
  <si>
    <t>3.1</t>
  </si>
  <si>
    <t>Инженерно-сейсмическое обследование жилых домов, основных объектов и систем жизнеобеспечения</t>
  </si>
  <si>
    <t>2.1.2.9</t>
  </si>
  <si>
    <t>Строительство двух двухквартирных жилых домов в с.Ныш</t>
  </si>
  <si>
    <t>3.1.1</t>
  </si>
  <si>
    <t>3.1.2</t>
  </si>
  <si>
    <t>3.1.3</t>
  </si>
  <si>
    <t>Инженерно-сейсмическое обследование жилых домов</t>
  </si>
  <si>
    <t>Инженерно-сейсмическое обследование  объектов образования</t>
  </si>
  <si>
    <t>Инженерно-сейсмическое обследование  объектов и систем жизнеобеспечения</t>
  </si>
  <si>
    <t>Инженерные изыскания и разработка проектно-сметной документации на сейсмоусиление (строительство) жилых домов, основных объектов и систем жизнеобеспечения (в том числе приобретение типовых проектов)</t>
  </si>
  <si>
    <t>3.2</t>
  </si>
  <si>
    <t>3.2.1</t>
  </si>
  <si>
    <t>3.2.2</t>
  </si>
  <si>
    <t>Разработка проекта на строительство (сейсмоусиление) многоквартирных жылых домов</t>
  </si>
  <si>
    <t>3.2.3</t>
  </si>
  <si>
    <t>Разработка проектой документации на "Сейсмоусиление здания администрации муниципального образования "Городской округ Ногликский"</t>
  </si>
  <si>
    <t>3.2.4</t>
  </si>
  <si>
    <t>Экспертиза достоверности сметной стоимости работ "Сейсмоусиление здания администрации муниципального образования "Городской округ Ногликский"</t>
  </si>
  <si>
    <t>3.2.5</t>
  </si>
  <si>
    <t>Разработка проекта на строительство (сейсмоусиление) объектов образования</t>
  </si>
  <si>
    <t>3.2.6</t>
  </si>
  <si>
    <t>Экспертиза достоверности сметной стоимости работ "Сейсмоусиление здания средней общеобразовательной школы №1 пгт. Ноглики"</t>
  </si>
  <si>
    <t>3.2.7</t>
  </si>
  <si>
    <t>Разработка проекта на строительство (сейсмоусиление) объектов и систем жизнеобеспечения</t>
  </si>
  <si>
    <t>3.3</t>
  </si>
  <si>
    <t>Проведение первоочередных работ по сейсмоусилению (строительству) жилых многоквартирных домов (в том числе приобретение квартир в новых сейсмостойких домах), основных объектов и систем жизнеобеспечения</t>
  </si>
  <si>
    <t>3.3.1</t>
  </si>
  <si>
    <t>Строительство 18 квартирного жилого дома №7 (участок №7) в пгт. Ноглики</t>
  </si>
  <si>
    <t>3.3.2</t>
  </si>
  <si>
    <t>Строительство 18 квартирного жилого дома №7 (участок №7) в пгт. Ноглики. благоустройство</t>
  </si>
  <si>
    <t>3.3.3</t>
  </si>
  <si>
    <t>Сейсмоусиление здания администрации муниципального образования "Городской округ Ногликский"</t>
  </si>
  <si>
    <t>3.3.4</t>
  </si>
  <si>
    <t>Проведение первоочередных работ по сейсмоусилению (строительству) объектов образования "Сейсмоусиление здания средней общеобразовательной средней школы №1 пгт. Ноглики"</t>
  </si>
  <si>
    <t>3.3.5</t>
  </si>
  <si>
    <t>Исследование образца стекломагниевого листа на предмет его соответствия требованиям для отделочных материалов</t>
  </si>
  <si>
    <t>Проведение первоочередных работ по сейсмоусилению (строительству) объектов и систем жизнеобеспечения</t>
  </si>
  <si>
    <t>4</t>
  </si>
  <si>
    <t>Подпрограмма 4: Инфраструктурное развитие территории муниципального образования "Городской округ Ногликский"</t>
  </si>
  <si>
    <t>4.1</t>
  </si>
  <si>
    <t>Строительство инженерной и транспортной инфраструктуры к отдельным территориям, не имеющим инженерной и транспортной инфраструктуры, в соответствии с потребностями жилищного строительствамуниципального образования "Городской округ Ногликский"</t>
  </si>
  <si>
    <t>4.1.1</t>
  </si>
  <si>
    <t>Строительство канализационного коллектора микрорайона УЖД пгт. Ноглики</t>
  </si>
  <si>
    <t>4.2</t>
  </si>
  <si>
    <t>Строительство инженерной и транспортной инфраструктуры к вновь застраиваем территориям, в соответствии с потребностями жилищного строительствамуниципального образования "Городской округ Ногликский"</t>
  </si>
  <si>
    <t>5</t>
  </si>
  <si>
    <t>Мероприятие 1 : Снос ветхого и аварийного жилья, производственных и непроизводственных зданий</t>
  </si>
  <si>
    <t>5.1</t>
  </si>
  <si>
    <t>Снос жилого дома пгт. Ноглики, ул. Петрова, д. 7</t>
  </si>
  <si>
    <t>Снос жилого дома пгт. Ноглики, ул. Репина, д. 8</t>
  </si>
  <si>
    <t>Снос жилого дома пгт. Ноглики, ул. Строительная, д. 22а</t>
  </si>
  <si>
    <t>5.4</t>
  </si>
  <si>
    <t>5.2</t>
  </si>
  <si>
    <t>5.3</t>
  </si>
  <si>
    <t>Снос объектов</t>
  </si>
  <si>
    <t>1.3.5</t>
  </si>
  <si>
    <r>
      <t xml:space="preserve">Строительство (приобретение на первичном рынке)
</t>
    </r>
    <r>
      <rPr>
        <sz val="12"/>
        <color theme="0" tint="-0.499984740745262"/>
        <rFont val="Times New Roman"/>
        <family val="1"/>
        <charset val="204"/>
      </rPr>
      <t>КУМИ</t>
    </r>
  </si>
  <si>
    <t>6</t>
  </si>
  <si>
    <t>Мероприятие 2: Поддержка на улучшение жилищных условий молодых семей</t>
  </si>
  <si>
    <t>7</t>
  </si>
  <si>
    <t>Мероприятие 3: Приобретение служебного жилья для врачей-специалистов ГБУЗ "Ногликская ЦРБ"</t>
  </si>
  <si>
    <t>8</t>
  </si>
  <si>
    <t>Мероприятие 4: Приобретение жилых помещений для специализированного муниципального жилищного фонда</t>
  </si>
  <si>
    <t>3.3.6</t>
  </si>
  <si>
    <t>Постановление Правительства Сахалинской области от 06.08.2013 N 428 «Об утверждении государственной программы Сахалинской области «Обеспечение населения Сахалинской области качественным жильем на 2014 - 2020 годы»,
Постановление администрации муниципального образования «Городской округ Ногликский» от 03.10.2013 № 594 «Об утверждении Порядка принятия решений о разработке муниципальных программ муниципального образования «Городской округ Ногликский», их формирования, реализации и проведения оценки эффективности реализации»
Концепция муниципальной программы «Обеспечение населения муниципального образования «Городской округ Ногликский» качественным жильем на 2015-2020 годы»</t>
  </si>
  <si>
    <t>Отдел строительства и архитектуры департамента экономического развития, строительства, жилищно-коммунального и дорожного хозяйства администрации муниципального образования «Городской округ Ногликский» (далее – отдел строительства и архитектуры)</t>
  </si>
  <si>
    <t xml:space="preserve">Подпрограмма 1: Развитие жилищного строительства
Подпрограмма 2: Переселение граждан из аварийного жилищного фонда
Подпрограмма 3: Повышение сейсмоустойчивости жилых домов, основных объектов и систем жизнеобеспечения
</t>
  </si>
  <si>
    <t>Отдел жилищно-коммунального и дорожного  хозяйства департамента экономического развития, строительства, жилищно-коммунального и дорожного хозяйства администрации муниципального образования «Городской округ Ногликский» (далее - Отдел жилищно-коммунального и дорожного  хозяйства)
Комитет по управлению муниципальным имуществом муниципального образования "Городской округ Ногликский" (далее - КУМИ)</t>
  </si>
  <si>
    <t>средства областного бюджета Сахалинской области, тыс. руб.</t>
  </si>
  <si>
    <t>средства местного бюджета, тыс. руб.</t>
  </si>
  <si>
    <t>* Паспорт муниципальной программы, утвержденной постановлением администрации муниципального образования «Городской округ Ногликский» от 30.07.2014 № 503 (в редакции проекта постановления с изменениями, вступающими в силу с 01.01.2019)</t>
  </si>
  <si>
    <t>«ОБЕСПЕЧЕНИЕ НАСЕЛЕНИЯ МУНИЦИПАЛЬНОГО ОБРАЗОВАНИЯ "ГОРОДСКОЙ ОКРУГ НОГЛИКСКИЙ» КАЧЕСТВЕННЫМ ЖИЛЬЕМ" *</t>
  </si>
  <si>
    <t>1. Переселение жителей из ветхих и аварийных жилых домов.
2. Строительство новых сейсмостойких объектов взамен тех объектов, сейсмоусиление которых нецелесообразно.
3. Строительство инженерной и транспортной инфраструктуры.
4. Обеспечение подготовки и  утверждения в соответствии с требованиями Градостроительного кодекса Российской Федерации документации территориального планировки, документации по планировке территории.
5. Улучшение условий жизнедеятельности населения при рациональном зонировании  и планировочной организации жилых территорий с обеспечением нормативного уровня благоустройства и санитарно-гигиенического состояния территории, транспортной и пешеходной доступности объектов социально-культурного и коммунально-бытового назначения.</t>
  </si>
  <si>
    <t>1. Обеспечение жителей муниципального образования «Городской округ Ногликский» качественным жильем.
2. Создание системы градостроительного планирования, обеспечивающей эффективное использование и устойчивое развитие территории муниципального образования «Городской округ Ногликский».</t>
  </si>
  <si>
    <t>1. Годовой объем ввода жилья;
2. Доля ветхого и аварийного жиля в жилищном фонде;
3. Площадь аварийного и ветхого жилого фонда;
4. Количество граждан, переселенных из аварийного жилья;
5. Общая площадь жилых помещений, приходящаяся на 1 жителя к концу года;
6. Обеспеченность градостроительной документацией;
7. Общее число молодых семей, улучшивших жилищные условия, в том числе с помощью ипотечных кредитов (займов);
8. Доля молодых семей, улучшивших жилищные условия с учетом государственнной поддержки, от общего числа молодых семей, желающих улучшить жилищные условия на условиях программы;
9. Количество молодых семей, которые получат дополнительную социальную выплату, ранее участвовавших в программе;
10. Доля врачей, обеспеченных жльем;
11. Приобретение служебного жилья для врачей, специалистов ГБУЗ "Ногликская ЦРБ";
12. Количество врачей-специалистов, обеспеченными квартирами;
13. Площадь участка, обеспеченного транспортной инфраструктурой</t>
  </si>
  <si>
    <t>1. Годовой объем ввода жилья - 50000 кв.м.;
2. Доля ветхого и аварийного жиля в жилищном фонде - менее 2%;
3. Площадь аварийного и ветхого жилого фонда - 500 кв.м;
4. Количество граждан, переселенных из аварийного жилья - 1130 чел.;
5. Общая площадь жилых помещений, приходящаяся на 1 жителя к концу года - 26,2;
6. Обеспеченность градостроительной документацией - 95;
7. Общее число молодых семей, улучшивших жилищные условия, в том числе с помощью ипотечных кредитов (займов) - 12;
8. Доля молодых семей, улучшивших жилищные условия с учетом государственнной поддержки, от общего числа молодых семей, желающих улучшить жилищные условия на условиях программы  - 12,5%;
9. Количество молодых семей, которые получат дополнительную социальную выплату, ранее участвовавших в программе - 6 семей;
10. Доля врачей, обечпеченных жильем - 47 человек (90,38%);
11. Приобретение служебного жилья для врачей, специалистов ГБУЗ "Ногликская ЦРБ" - 15 квартир;
12. Количество врачей-специалистов, обеспеченными квартирами - 15 человек;
13. Площадь участка, обеспеченного транспортной инфраструктурой - 37 284 кв.м.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</si>
</sst>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 tint="0.249977111117893"/>
      <name val="Times New Roman"/>
      <family val="1"/>
      <charset val="204"/>
    </font>
    <font>
      <b/>
      <i/>
      <sz val="12"/>
      <color theme="1" tint="0.249977111117893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i/>
      <sz val="12"/>
      <color theme="1" tint="0.34998626667073579"/>
      <name val="Times New Roman"/>
      <family val="1"/>
      <charset val="204"/>
    </font>
    <font>
      <i/>
      <sz val="12"/>
      <color theme="0" tint="-0.499984740745262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1" fillId="0" borderId="0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1" fillId="0" borderId="2" xfId="0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right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right" vertical="center" wrapText="1"/>
    </xf>
    <xf numFmtId="4" fontId="1" fillId="0" borderId="13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vertical="top" wrapText="1"/>
    </xf>
    <xf numFmtId="4" fontId="1" fillId="0" borderId="7" xfId="0" applyNumberFormat="1" applyFont="1" applyBorder="1" applyAlignment="1">
      <alignment vertical="top" wrapText="1"/>
    </xf>
    <xf numFmtId="4" fontId="1" fillId="0" borderId="6" xfId="0" applyNumberFormat="1" applyFont="1" applyBorder="1" applyAlignment="1">
      <alignment horizontal="left" vertical="center" wrapText="1"/>
    </xf>
    <xf numFmtId="4" fontId="1" fillId="0" borderId="5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right" vertical="center" wrapText="1"/>
    </xf>
    <xf numFmtId="0" fontId="1" fillId="2" borderId="13" xfId="0" applyFont="1" applyFill="1" applyBorder="1" applyAlignment="1">
      <alignment horizontal="center" vertical="center" wrapText="1"/>
    </xf>
    <xf numFmtId="4" fontId="1" fillId="2" borderId="13" xfId="0" applyNumberFormat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center" vertical="center" wrapText="1"/>
    </xf>
    <xf numFmtId="4" fontId="1" fillId="0" borderId="13" xfId="0" applyNumberFormat="1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right" vertical="center" wrapText="1"/>
    </xf>
    <xf numFmtId="0" fontId="1" fillId="3" borderId="13" xfId="0" applyFont="1" applyFill="1" applyBorder="1" applyAlignment="1">
      <alignment horizontal="center" vertical="center" wrapText="1"/>
    </xf>
    <xf numFmtId="4" fontId="1" fillId="3" borderId="13" xfId="0" applyNumberFormat="1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right" vertical="center" wrapText="1"/>
    </xf>
    <xf numFmtId="4" fontId="3" fillId="0" borderId="13" xfId="0" applyNumberFormat="1" applyFont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right" vertical="center" wrapText="1"/>
    </xf>
    <xf numFmtId="4" fontId="6" fillId="0" borderId="13" xfId="0" applyNumberFormat="1" applyFont="1" applyBorder="1" applyAlignment="1">
      <alignment horizontal="center" vertical="center" wrapText="1"/>
    </xf>
    <xf numFmtId="4" fontId="6" fillId="0" borderId="13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Border="1" applyAlignment="1">
      <alignment vertical="center" wrapText="1"/>
    </xf>
    <xf numFmtId="4" fontId="1" fillId="0" borderId="0" xfId="0" applyNumberFormat="1" applyFont="1" applyBorder="1" applyAlignment="1">
      <alignment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49" fontId="1" fillId="0" borderId="10" xfId="0" applyNumberFormat="1" applyFont="1" applyBorder="1" applyAlignment="1">
      <alignment horizontal="left" vertical="top" wrapText="1"/>
    </xf>
    <xf numFmtId="49" fontId="1" fillId="0" borderId="11" xfId="0" applyNumberFormat="1" applyFont="1" applyBorder="1" applyAlignment="1">
      <alignment horizontal="left" vertical="top" wrapText="1"/>
    </xf>
    <xf numFmtId="49" fontId="1" fillId="0" borderId="12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49" fontId="1" fillId="0" borderId="13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left" vertical="center" wrapText="1"/>
    </xf>
    <xf numFmtId="49" fontId="1" fillId="3" borderId="13" xfId="0" applyNumberFormat="1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left" vertical="center" wrapText="1"/>
    </xf>
    <xf numFmtId="49" fontId="1" fillId="2" borderId="14" xfId="0" applyNumberFormat="1" applyFont="1" applyFill="1" applyBorder="1" applyAlignment="1">
      <alignment horizontal="center" vertical="center" wrapText="1"/>
    </xf>
    <xf numFmtId="49" fontId="1" fillId="2" borderId="15" xfId="0" applyNumberFormat="1" applyFont="1" applyFill="1" applyBorder="1" applyAlignment="1">
      <alignment horizontal="center" vertical="center" wrapText="1"/>
    </xf>
    <xf numFmtId="49" fontId="1" fillId="2" borderId="16" xfId="0" applyNumberFormat="1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left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abSelected="1" topLeftCell="A50" zoomScaleNormal="100" workbookViewId="0">
      <selection activeCell="B51" sqref="B51"/>
    </sheetView>
  </sheetViews>
  <sheetFormatPr defaultRowHeight="15.75" x14ac:dyDescent="0.25"/>
  <cols>
    <col min="1" max="1" width="23.42578125" style="1" customWidth="1"/>
    <col min="2" max="2" width="14.5703125" style="2" customWidth="1"/>
    <col min="3" max="3" width="25.7109375" style="1" customWidth="1"/>
    <col min="4" max="4" width="18.140625" style="1" customWidth="1"/>
    <col min="5" max="5" width="9.140625" style="1"/>
    <col min="6" max="6" width="13.140625" style="1" bestFit="1" customWidth="1"/>
    <col min="7" max="7" width="9.140625" style="1"/>
    <col min="8" max="8" width="13.140625" style="1" bestFit="1" customWidth="1"/>
    <col min="9" max="16384" width="9.140625" style="1"/>
  </cols>
  <sheetData>
    <row r="1" spans="1:8" x14ac:dyDescent="0.25">
      <c r="A1" s="61" t="s">
        <v>28</v>
      </c>
      <c r="B1" s="61"/>
      <c r="C1" s="61"/>
      <c r="D1" s="61"/>
    </row>
    <row r="2" spans="1:8" s="52" customFormat="1" ht="56.25" customHeight="1" x14ac:dyDescent="0.25">
      <c r="A2" s="62" t="s">
        <v>238</v>
      </c>
      <c r="B2" s="62"/>
      <c r="C2" s="62"/>
      <c r="D2" s="62"/>
    </row>
    <row r="3" spans="1:8" ht="241.5" customHeight="1" x14ac:dyDescent="0.25">
      <c r="A3" s="51" t="s">
        <v>0</v>
      </c>
      <c r="B3" s="63" t="s">
        <v>231</v>
      </c>
      <c r="C3" s="63"/>
      <c r="D3" s="63"/>
    </row>
    <row r="4" spans="1:8" ht="80.25" customHeight="1" x14ac:dyDescent="0.25">
      <c r="A4" s="51" t="s">
        <v>1</v>
      </c>
      <c r="B4" s="63" t="s">
        <v>232</v>
      </c>
      <c r="C4" s="63"/>
      <c r="D4" s="63"/>
    </row>
    <row r="5" spans="1:8" ht="31.5" customHeight="1" x14ac:dyDescent="0.25">
      <c r="A5" s="51" t="s">
        <v>2</v>
      </c>
      <c r="B5" s="63" t="s">
        <v>22</v>
      </c>
      <c r="C5" s="63"/>
      <c r="D5" s="63"/>
    </row>
    <row r="6" spans="1:8" ht="47.25" x14ac:dyDescent="0.25">
      <c r="A6" s="51" t="s">
        <v>4</v>
      </c>
      <c r="B6" s="63" t="s">
        <v>3</v>
      </c>
      <c r="C6" s="63"/>
      <c r="D6" s="63"/>
    </row>
    <row r="7" spans="1:8" ht="147.75" customHeight="1" x14ac:dyDescent="0.25">
      <c r="A7" s="51" t="s">
        <v>5</v>
      </c>
      <c r="B7" s="63" t="s">
        <v>234</v>
      </c>
      <c r="C7" s="63"/>
      <c r="D7" s="63"/>
    </row>
    <row r="8" spans="1:8" ht="86.25" customHeight="1" x14ac:dyDescent="0.25">
      <c r="A8" s="51" t="s">
        <v>6</v>
      </c>
      <c r="B8" s="63" t="s">
        <v>233</v>
      </c>
      <c r="C8" s="63"/>
      <c r="D8" s="63"/>
    </row>
    <row r="9" spans="1:8" ht="99.75" customHeight="1" x14ac:dyDescent="0.25">
      <c r="A9" s="51" t="s">
        <v>7</v>
      </c>
      <c r="B9" s="63" t="s">
        <v>240</v>
      </c>
      <c r="C9" s="63"/>
      <c r="D9" s="63"/>
    </row>
    <row r="10" spans="1:8" ht="273.75" customHeight="1" x14ac:dyDescent="0.25">
      <c r="A10" s="51" t="s">
        <v>8</v>
      </c>
      <c r="B10" s="63" t="s">
        <v>239</v>
      </c>
      <c r="C10" s="63"/>
      <c r="D10" s="63"/>
    </row>
    <row r="11" spans="1:8" ht="33.75" customHeight="1" x14ac:dyDescent="0.25">
      <c r="A11" s="6" t="s">
        <v>9</v>
      </c>
      <c r="B11" s="64" t="s">
        <v>23</v>
      </c>
      <c r="C11" s="64"/>
      <c r="D11" s="21">
        <f>SUM(C12:C22)</f>
        <v>1205441.3258800004</v>
      </c>
      <c r="F11" s="53"/>
      <c r="H11" s="53"/>
    </row>
    <row r="12" spans="1:8" x14ac:dyDescent="0.25">
      <c r="A12" s="7"/>
      <c r="B12" s="3" t="s">
        <v>10</v>
      </c>
      <c r="C12" s="18">
        <v>292201.5</v>
      </c>
      <c r="D12" s="50" t="s">
        <v>21</v>
      </c>
      <c r="F12" s="53"/>
    </row>
    <row r="13" spans="1:8" x14ac:dyDescent="0.25">
      <c r="A13" s="7"/>
      <c r="B13" s="3" t="s">
        <v>11</v>
      </c>
      <c r="C13" s="18">
        <v>142805.70000000001</v>
      </c>
      <c r="D13" s="50" t="s">
        <v>21</v>
      </c>
      <c r="F13" s="53"/>
    </row>
    <row r="14" spans="1:8" x14ac:dyDescent="0.25">
      <c r="A14" s="7"/>
      <c r="B14" s="3" t="s">
        <v>12</v>
      </c>
      <c r="C14" s="18">
        <v>519138.4</v>
      </c>
      <c r="D14" s="50" t="s">
        <v>21</v>
      </c>
      <c r="F14" s="53"/>
    </row>
    <row r="15" spans="1:8" x14ac:dyDescent="0.25">
      <c r="A15" s="7"/>
      <c r="B15" s="3" t="s">
        <v>13</v>
      </c>
      <c r="C15" s="18">
        <v>215651.9</v>
      </c>
      <c r="D15" s="50" t="s">
        <v>21</v>
      </c>
      <c r="F15" s="53"/>
    </row>
    <row r="16" spans="1:8" x14ac:dyDescent="0.25">
      <c r="A16" s="7"/>
      <c r="B16" s="3" t="s">
        <v>14</v>
      </c>
      <c r="C16" s="18">
        <v>13006.5</v>
      </c>
      <c r="D16" s="50" t="s">
        <v>21</v>
      </c>
      <c r="F16" s="53"/>
    </row>
    <row r="17" spans="1:6" x14ac:dyDescent="0.25">
      <c r="A17" s="7"/>
      <c r="B17" s="3" t="s">
        <v>15</v>
      </c>
      <c r="C17" s="18">
        <v>6633.4</v>
      </c>
      <c r="D17" s="50" t="s">
        <v>21</v>
      </c>
      <c r="F17" s="53"/>
    </row>
    <row r="18" spans="1:6" x14ac:dyDescent="0.25">
      <c r="A18" s="7"/>
      <c r="B18" s="3" t="s">
        <v>16</v>
      </c>
      <c r="C18" s="18">
        <v>4367.6000000000004</v>
      </c>
      <c r="D18" s="50" t="s">
        <v>21</v>
      </c>
      <c r="F18" s="53"/>
    </row>
    <row r="19" spans="1:6" x14ac:dyDescent="0.25">
      <c r="A19" s="7"/>
      <c r="B19" s="3" t="s">
        <v>17</v>
      </c>
      <c r="C19" s="18">
        <v>2909.0814700000001</v>
      </c>
      <c r="D19" s="50" t="s">
        <v>21</v>
      </c>
      <c r="F19" s="53"/>
    </row>
    <row r="20" spans="1:6" x14ac:dyDescent="0.25">
      <c r="A20" s="7"/>
      <c r="B20" s="3" t="s">
        <v>18</v>
      </c>
      <c r="C20" s="18">
        <v>2909.0814700000001</v>
      </c>
      <c r="D20" s="50" t="s">
        <v>21</v>
      </c>
      <c r="F20" s="53"/>
    </row>
    <row r="21" spans="1:6" x14ac:dyDescent="0.25">
      <c r="A21" s="7"/>
      <c r="B21" s="3" t="s">
        <v>19</v>
      </c>
      <c r="C21" s="18">
        <v>2909.0814700000001</v>
      </c>
      <c r="D21" s="50" t="s">
        <v>21</v>
      </c>
      <c r="F21" s="53"/>
    </row>
    <row r="22" spans="1:6" x14ac:dyDescent="0.25">
      <c r="A22" s="7"/>
      <c r="B22" s="3" t="s">
        <v>20</v>
      </c>
      <c r="C22" s="18">
        <v>2909.0814700000001</v>
      </c>
      <c r="D22" s="50" t="s">
        <v>21</v>
      </c>
      <c r="F22" s="53"/>
    </row>
    <row r="23" spans="1:6" x14ac:dyDescent="0.25">
      <c r="A23" s="7"/>
      <c r="B23" s="55" t="s">
        <v>24</v>
      </c>
      <c r="C23" s="55"/>
      <c r="D23" s="60"/>
    </row>
    <row r="24" spans="1:6" ht="31.5" customHeight="1" x14ac:dyDescent="0.25">
      <c r="A24" s="7"/>
      <c r="B24" s="55" t="s">
        <v>235</v>
      </c>
      <c r="C24" s="55"/>
      <c r="D24" s="20">
        <f>C25+C26+C27+C28+C29+C30+C31+C32+C33+C34+C35</f>
        <v>748487.60000000009</v>
      </c>
      <c r="F24" s="53"/>
    </row>
    <row r="25" spans="1:6" x14ac:dyDescent="0.25">
      <c r="A25" s="7"/>
      <c r="B25" s="3" t="s">
        <v>10</v>
      </c>
      <c r="C25" s="18">
        <f>'Ресурсное обеспечение'!F8</f>
        <v>135838.5</v>
      </c>
      <c r="D25" s="50" t="s">
        <v>21</v>
      </c>
    </row>
    <row r="26" spans="1:6" x14ac:dyDescent="0.25">
      <c r="A26" s="7"/>
      <c r="B26" s="3" t="s">
        <v>11</v>
      </c>
      <c r="C26" s="18">
        <f>'Ресурсное обеспечение'!G8</f>
        <v>64687.9</v>
      </c>
      <c r="D26" s="50" t="s">
        <v>21</v>
      </c>
    </row>
    <row r="27" spans="1:6" x14ac:dyDescent="0.25">
      <c r="A27" s="7"/>
      <c r="B27" s="3" t="s">
        <v>12</v>
      </c>
      <c r="C27" s="18">
        <f>'Ресурсное обеспечение'!H8</f>
        <v>438772.5</v>
      </c>
      <c r="D27" s="50" t="s">
        <v>21</v>
      </c>
    </row>
    <row r="28" spans="1:6" x14ac:dyDescent="0.25">
      <c r="A28" s="7"/>
      <c r="B28" s="3" t="s">
        <v>13</v>
      </c>
      <c r="C28" s="18">
        <f>'Ресурсное обеспечение'!I8</f>
        <v>102338.9</v>
      </c>
      <c r="D28" s="50" t="s">
        <v>21</v>
      </c>
    </row>
    <row r="29" spans="1:6" x14ac:dyDescent="0.25">
      <c r="A29" s="7"/>
      <c r="B29" s="3" t="s">
        <v>14</v>
      </c>
      <c r="C29" s="18">
        <v>4849.8</v>
      </c>
      <c r="D29" s="50" t="s">
        <v>21</v>
      </c>
    </row>
    <row r="30" spans="1:6" x14ac:dyDescent="0.25">
      <c r="A30" s="7"/>
      <c r="B30" s="3" t="s">
        <v>15</v>
      </c>
      <c r="C30" s="18">
        <v>2000</v>
      </c>
      <c r="D30" s="50" t="s">
        <v>21</v>
      </c>
    </row>
    <row r="31" spans="1:6" x14ac:dyDescent="0.25">
      <c r="A31" s="7"/>
      <c r="B31" s="3" t="s">
        <v>16</v>
      </c>
      <c r="C31" s="18">
        <f>'Ресурсное обеспечение'!L8</f>
        <v>0</v>
      </c>
      <c r="D31" s="50" t="s">
        <v>21</v>
      </c>
    </row>
    <row r="32" spans="1:6" x14ac:dyDescent="0.25">
      <c r="A32" s="7"/>
      <c r="B32" s="3" t="s">
        <v>17</v>
      </c>
      <c r="C32" s="18">
        <f>'Ресурсное обеспечение'!M8</f>
        <v>0</v>
      </c>
      <c r="D32" s="50" t="s">
        <v>21</v>
      </c>
    </row>
    <row r="33" spans="1:6" x14ac:dyDescent="0.25">
      <c r="A33" s="7"/>
      <c r="B33" s="3" t="s">
        <v>18</v>
      </c>
      <c r="C33" s="18">
        <f>'Ресурсное обеспечение'!N8</f>
        <v>0</v>
      </c>
      <c r="D33" s="50" t="s">
        <v>21</v>
      </c>
    </row>
    <row r="34" spans="1:6" x14ac:dyDescent="0.25">
      <c r="A34" s="7"/>
      <c r="B34" s="3" t="s">
        <v>19</v>
      </c>
      <c r="C34" s="18">
        <f>'Ресурсное обеспечение'!O8</f>
        <v>0</v>
      </c>
      <c r="D34" s="50" t="s">
        <v>21</v>
      </c>
    </row>
    <row r="35" spans="1:6" x14ac:dyDescent="0.25">
      <c r="A35" s="7"/>
      <c r="B35" s="3" t="s">
        <v>20</v>
      </c>
      <c r="C35" s="18">
        <f>'Ресурсное обеспечение'!P8</f>
        <v>0</v>
      </c>
      <c r="D35" s="50" t="s">
        <v>21</v>
      </c>
    </row>
    <row r="36" spans="1:6" ht="19.5" customHeight="1" x14ac:dyDescent="0.25">
      <c r="A36" s="7"/>
      <c r="B36" s="55" t="s">
        <v>236</v>
      </c>
      <c r="C36" s="55"/>
      <c r="D36" s="20">
        <f>C37+C38+C39+C40+C41+C42+C43+C44+C45+C46+C47</f>
        <v>456953.72587999987</v>
      </c>
      <c r="F36" s="53"/>
    </row>
    <row r="37" spans="1:6" x14ac:dyDescent="0.25">
      <c r="A37" s="7"/>
      <c r="B37" s="3" t="s">
        <v>10</v>
      </c>
      <c r="C37" s="18">
        <f>'Ресурсное обеспечение'!F7</f>
        <v>156363</v>
      </c>
      <c r="D37" s="50" t="s">
        <v>21</v>
      </c>
    </row>
    <row r="38" spans="1:6" x14ac:dyDescent="0.25">
      <c r="A38" s="7"/>
      <c r="B38" s="3" t="s">
        <v>11</v>
      </c>
      <c r="C38" s="18">
        <f>'Ресурсное обеспечение'!G7</f>
        <v>78117.8</v>
      </c>
      <c r="D38" s="50" t="s">
        <v>21</v>
      </c>
    </row>
    <row r="39" spans="1:6" x14ac:dyDescent="0.25">
      <c r="A39" s="7"/>
      <c r="B39" s="3" t="s">
        <v>12</v>
      </c>
      <c r="C39" s="18">
        <f>'Ресурсное обеспечение'!H7</f>
        <v>80365.899999999994</v>
      </c>
      <c r="D39" s="50" t="s">
        <v>21</v>
      </c>
    </row>
    <row r="40" spans="1:6" x14ac:dyDescent="0.25">
      <c r="A40" s="7"/>
      <c r="B40" s="3" t="s">
        <v>13</v>
      </c>
      <c r="C40" s="18">
        <v>113313</v>
      </c>
      <c r="D40" s="50" t="s">
        <v>21</v>
      </c>
    </row>
    <row r="41" spans="1:6" x14ac:dyDescent="0.25">
      <c r="A41" s="7"/>
      <c r="B41" s="3" t="s">
        <v>14</v>
      </c>
      <c r="C41" s="18">
        <v>8156.7</v>
      </c>
      <c r="D41" s="50" t="s">
        <v>21</v>
      </c>
    </row>
    <row r="42" spans="1:6" x14ac:dyDescent="0.25">
      <c r="A42" s="7"/>
      <c r="B42" s="3" t="s">
        <v>15</v>
      </c>
      <c r="C42" s="18">
        <v>4633.3999999999996</v>
      </c>
      <c r="D42" s="50" t="s">
        <v>21</v>
      </c>
    </row>
    <row r="43" spans="1:6" x14ac:dyDescent="0.25">
      <c r="A43" s="7"/>
      <c r="B43" s="3" t="s">
        <v>16</v>
      </c>
      <c r="C43" s="18">
        <v>4367.6000000000004</v>
      </c>
      <c r="D43" s="50" t="s">
        <v>21</v>
      </c>
    </row>
    <row r="44" spans="1:6" x14ac:dyDescent="0.25">
      <c r="A44" s="7"/>
      <c r="B44" s="3" t="s">
        <v>17</v>
      </c>
      <c r="C44" s="18">
        <f>'Ресурсное обеспечение'!M7</f>
        <v>2909.0814700000001</v>
      </c>
      <c r="D44" s="50" t="s">
        <v>21</v>
      </c>
    </row>
    <row r="45" spans="1:6" x14ac:dyDescent="0.25">
      <c r="A45" s="7"/>
      <c r="B45" s="3" t="s">
        <v>18</v>
      </c>
      <c r="C45" s="18">
        <f>'Ресурсное обеспечение'!N7</f>
        <v>2909.0814700000001</v>
      </c>
      <c r="D45" s="50" t="s">
        <v>21</v>
      </c>
    </row>
    <row r="46" spans="1:6" x14ac:dyDescent="0.25">
      <c r="A46" s="7"/>
      <c r="B46" s="3" t="s">
        <v>19</v>
      </c>
      <c r="C46" s="18">
        <f>'Ресурсное обеспечение'!O7</f>
        <v>2909.0814700000001</v>
      </c>
      <c r="D46" s="50" t="s">
        <v>21</v>
      </c>
    </row>
    <row r="47" spans="1:6" x14ac:dyDescent="0.25">
      <c r="A47" s="8"/>
      <c r="B47" s="4" t="s">
        <v>20</v>
      </c>
      <c r="C47" s="19">
        <f>'Ресурсное обеспечение'!P7</f>
        <v>2909.0814700000001</v>
      </c>
      <c r="D47" s="5" t="s">
        <v>21</v>
      </c>
    </row>
    <row r="48" spans="1:6" ht="399" customHeight="1" x14ac:dyDescent="0.25">
      <c r="A48" s="11" t="s">
        <v>41</v>
      </c>
      <c r="B48" s="56" t="s">
        <v>241</v>
      </c>
      <c r="C48" s="57"/>
      <c r="D48" s="58"/>
    </row>
    <row r="49" spans="1:4" ht="69" customHeight="1" x14ac:dyDescent="0.25">
      <c r="A49" s="51" t="s">
        <v>25</v>
      </c>
      <c r="B49" s="59" t="s">
        <v>27</v>
      </c>
      <c r="C49" s="59"/>
      <c r="D49" s="59"/>
    </row>
    <row r="50" spans="1:4" ht="409.5" customHeight="1" x14ac:dyDescent="0.25">
      <c r="A50" s="51" t="s">
        <v>26</v>
      </c>
      <c r="B50" s="56" t="s">
        <v>242</v>
      </c>
      <c r="C50" s="57"/>
      <c r="D50" s="58"/>
    </row>
    <row r="52" spans="1:4" ht="71.25" customHeight="1" x14ac:dyDescent="0.25">
      <c r="A52" s="54" t="s">
        <v>237</v>
      </c>
      <c r="B52" s="54"/>
      <c r="C52" s="54"/>
      <c r="D52" s="54"/>
    </row>
  </sheetData>
  <mergeCells count="18">
    <mergeCell ref="B23:D23"/>
    <mergeCell ref="A1:D1"/>
    <mergeCell ref="A2:D2"/>
    <mergeCell ref="B3:D3"/>
    <mergeCell ref="B10:D10"/>
    <mergeCell ref="B6:D6"/>
    <mergeCell ref="B9:D9"/>
    <mergeCell ref="B8:D8"/>
    <mergeCell ref="B7:D7"/>
    <mergeCell ref="B5:D5"/>
    <mergeCell ref="B4:D4"/>
    <mergeCell ref="B11:C11"/>
    <mergeCell ref="A52:D52"/>
    <mergeCell ref="B24:C24"/>
    <mergeCell ref="B36:C36"/>
    <mergeCell ref="B48:D48"/>
    <mergeCell ref="B49:D49"/>
    <mergeCell ref="B50:D50"/>
  </mergeCells>
  <pageMargins left="1.1811023622047245" right="0.59055118110236227" top="0.59055118110236227" bottom="0.59055118110236227" header="0.31496062992125984" footer="0.31496062992125984"/>
  <pageSetup paperSize="9" orientation="portrait" horizontalDpi="4294967295" verticalDpi="4294967295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15"/>
  <sheetViews>
    <sheetView zoomScale="85" zoomScaleNormal="85" workbookViewId="0">
      <pane xSplit="4" ySplit="10" topLeftCell="E302" activePane="bottomRight" state="frozen"/>
      <selection pane="topRight" activeCell="E1" sqref="E1"/>
      <selection pane="bottomLeft" activeCell="A11" sqref="A11"/>
      <selection pane="bottomRight" activeCell="T302" sqref="T302"/>
    </sheetView>
  </sheetViews>
  <sheetFormatPr defaultRowHeight="15.75" x14ac:dyDescent="0.25"/>
  <cols>
    <col min="1" max="1" width="9.140625" style="10"/>
    <col min="2" max="2" width="42.140625" style="9" customWidth="1"/>
    <col min="3" max="3" width="22.42578125" style="9" customWidth="1"/>
    <col min="4" max="4" width="16" style="9" customWidth="1"/>
    <col min="5" max="5" width="13.42578125" style="9" customWidth="1"/>
    <col min="6" max="6" width="12" style="9" customWidth="1"/>
    <col min="7" max="7" width="13" style="9" customWidth="1"/>
    <col min="8" max="8" width="12.5703125" style="9" customWidth="1"/>
    <col min="9" max="9" width="13.28515625" style="9" customWidth="1"/>
    <col min="10" max="10" width="11" style="9" bestFit="1" customWidth="1"/>
    <col min="11" max="11" width="11.28515625" style="9" customWidth="1"/>
    <col min="12" max="12" width="11" style="9" bestFit="1" customWidth="1"/>
    <col min="13" max="13" width="12.28515625" style="9" customWidth="1"/>
    <col min="14" max="14" width="11.85546875" style="9" customWidth="1"/>
    <col min="15" max="15" width="10.5703125" style="9" customWidth="1"/>
    <col min="16" max="16" width="11.5703125" style="9" customWidth="1"/>
    <col min="17" max="16384" width="9.140625" style="9"/>
  </cols>
  <sheetData>
    <row r="1" spans="1:16" ht="62.25" customHeight="1" x14ac:dyDescent="0.25">
      <c r="A1" s="85" t="s">
        <v>57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</row>
    <row r="2" spans="1:16" ht="15.75" customHeight="1" x14ac:dyDescent="0.25">
      <c r="A2" s="86" t="s">
        <v>43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</row>
    <row r="4" spans="1:16" ht="15.75" customHeight="1" x14ac:dyDescent="0.25">
      <c r="A4" s="65" t="s">
        <v>29</v>
      </c>
      <c r="B4" s="89" t="s">
        <v>42</v>
      </c>
      <c r="C4" s="89" t="s">
        <v>44</v>
      </c>
      <c r="D4" s="89" t="s">
        <v>45</v>
      </c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</row>
    <row r="5" spans="1:16" ht="47.25" x14ac:dyDescent="0.25">
      <c r="A5" s="65"/>
      <c r="B5" s="89"/>
      <c r="C5" s="89"/>
      <c r="D5" s="24" t="s">
        <v>46</v>
      </c>
      <c r="E5" s="24" t="s">
        <v>47</v>
      </c>
      <c r="F5" s="24" t="s">
        <v>30</v>
      </c>
      <c r="G5" s="24" t="s">
        <v>31</v>
      </c>
      <c r="H5" s="24" t="s">
        <v>32</v>
      </c>
      <c r="I5" s="24" t="s">
        <v>33</v>
      </c>
      <c r="J5" s="24" t="s">
        <v>34</v>
      </c>
      <c r="K5" s="24" t="s">
        <v>35</v>
      </c>
      <c r="L5" s="24" t="s">
        <v>36</v>
      </c>
      <c r="M5" s="24" t="s">
        <v>37</v>
      </c>
      <c r="N5" s="24" t="s">
        <v>38</v>
      </c>
      <c r="O5" s="24" t="s">
        <v>39</v>
      </c>
      <c r="P5" s="24" t="s">
        <v>40</v>
      </c>
    </row>
    <row r="6" spans="1:16" s="12" customFormat="1" x14ac:dyDescent="0.25">
      <c r="A6" s="87"/>
      <c r="B6" s="88" t="s">
        <v>53</v>
      </c>
      <c r="C6" s="13"/>
      <c r="D6" s="14" t="s">
        <v>48</v>
      </c>
      <c r="E6" s="15">
        <f>SUM(F6:P6)</f>
        <v>1248145.6711600004</v>
      </c>
      <c r="F6" s="15">
        <v>303538.2</v>
      </c>
      <c r="G6" s="15">
        <f t="shared" ref="G6:P6" si="0">SUM(G7:G10)</f>
        <v>206489.7</v>
      </c>
      <c r="H6" s="15">
        <f t="shared" si="0"/>
        <v>519138.4</v>
      </c>
      <c r="I6" s="15">
        <f t="shared" si="0"/>
        <v>154147.70000000001</v>
      </c>
      <c r="J6" s="15">
        <f t="shared" si="0"/>
        <v>40759.337440000003</v>
      </c>
      <c r="K6" s="15">
        <f t="shared" si="0"/>
        <v>5568.4263700000001</v>
      </c>
      <c r="L6" s="15">
        <f t="shared" si="0"/>
        <v>6867.5814700000001</v>
      </c>
      <c r="M6" s="15">
        <f t="shared" si="0"/>
        <v>2909.0814700000001</v>
      </c>
      <c r="N6" s="15">
        <f t="shared" si="0"/>
        <v>2909.0814700000001</v>
      </c>
      <c r="O6" s="15">
        <f t="shared" si="0"/>
        <v>2909.0814700000001</v>
      </c>
      <c r="P6" s="15">
        <f t="shared" si="0"/>
        <v>2909.0814700000001</v>
      </c>
    </row>
    <row r="7" spans="1:16" s="12" customFormat="1" x14ac:dyDescent="0.25">
      <c r="A7" s="87"/>
      <c r="B7" s="88"/>
      <c r="C7" s="13"/>
      <c r="D7" s="14" t="s">
        <v>49</v>
      </c>
      <c r="E7" s="15">
        <f t="shared" ref="E7:E10" si="1">SUM(F7:P7)</f>
        <v>400403.98240999982</v>
      </c>
      <c r="F7" s="15">
        <v>156363</v>
      </c>
      <c r="G7" s="15">
        <v>78117.8</v>
      </c>
      <c r="H7" s="15">
        <v>80365.899999999994</v>
      </c>
      <c r="I7" s="15">
        <v>51808.800000000003</v>
      </c>
      <c r="J7" s="15">
        <f t="shared" ref="J7:P7" si="2">J12+J222+J312+J412+J432+J457+J462+J467</f>
        <v>9676.1486899999982</v>
      </c>
      <c r="K7" s="15">
        <f t="shared" si="2"/>
        <v>5568.4263700000001</v>
      </c>
      <c r="L7" s="15">
        <f t="shared" si="2"/>
        <v>6867.5814700000001</v>
      </c>
      <c r="M7" s="15">
        <f t="shared" si="2"/>
        <v>2909.0814700000001</v>
      </c>
      <c r="N7" s="15">
        <f t="shared" si="2"/>
        <v>2909.0814700000001</v>
      </c>
      <c r="O7" s="15">
        <f t="shared" si="2"/>
        <v>2909.0814700000001</v>
      </c>
      <c r="P7" s="15">
        <f t="shared" si="2"/>
        <v>2909.0814700000001</v>
      </c>
    </row>
    <row r="8" spans="1:16" s="12" customFormat="1" x14ac:dyDescent="0.25">
      <c r="A8" s="87"/>
      <c r="B8" s="88"/>
      <c r="C8" s="13"/>
      <c r="D8" s="14" t="s">
        <v>51</v>
      </c>
      <c r="E8" s="15">
        <f t="shared" si="1"/>
        <v>772720.98875000002</v>
      </c>
      <c r="F8" s="15">
        <v>135838.5</v>
      </c>
      <c r="G8" s="15">
        <v>64687.9</v>
      </c>
      <c r="H8" s="15">
        <v>438772.5</v>
      </c>
      <c r="I8" s="15">
        <v>102338.9</v>
      </c>
      <c r="J8" s="15">
        <f t="shared" ref="F8:P10" si="3">J13+J223+J313+J413+J433+J458+J463+J468</f>
        <v>31083.188750000001</v>
      </c>
      <c r="K8" s="15">
        <f t="shared" si="3"/>
        <v>0</v>
      </c>
      <c r="L8" s="15">
        <f t="shared" si="3"/>
        <v>0</v>
      </c>
      <c r="M8" s="15">
        <f t="shared" si="3"/>
        <v>0</v>
      </c>
      <c r="N8" s="15">
        <f t="shared" si="3"/>
        <v>0</v>
      </c>
      <c r="O8" s="15">
        <f t="shared" si="3"/>
        <v>0</v>
      </c>
      <c r="P8" s="15">
        <f t="shared" si="3"/>
        <v>0</v>
      </c>
    </row>
    <row r="9" spans="1:16" s="12" customFormat="1" x14ac:dyDescent="0.25">
      <c r="A9" s="87"/>
      <c r="B9" s="88"/>
      <c r="C9" s="13"/>
      <c r="D9" s="14" t="s">
        <v>50</v>
      </c>
      <c r="E9" s="15">
        <f t="shared" si="1"/>
        <v>75020.7</v>
      </c>
      <c r="F9" s="15">
        <f t="shared" si="3"/>
        <v>11336.7</v>
      </c>
      <c r="G9" s="15">
        <v>63684</v>
      </c>
      <c r="H9" s="15">
        <f t="shared" si="3"/>
        <v>0</v>
      </c>
      <c r="I9" s="15">
        <f t="shared" si="3"/>
        <v>0</v>
      </c>
      <c r="J9" s="15">
        <f t="shared" si="3"/>
        <v>0</v>
      </c>
      <c r="K9" s="15">
        <f t="shared" si="3"/>
        <v>0</v>
      </c>
      <c r="L9" s="15">
        <f t="shared" si="3"/>
        <v>0</v>
      </c>
      <c r="M9" s="15">
        <f t="shared" si="3"/>
        <v>0</v>
      </c>
      <c r="N9" s="15">
        <f t="shared" si="3"/>
        <v>0</v>
      </c>
      <c r="O9" s="15">
        <f t="shared" si="3"/>
        <v>0</v>
      </c>
      <c r="P9" s="15">
        <f t="shared" si="3"/>
        <v>0</v>
      </c>
    </row>
    <row r="10" spans="1:16" s="12" customFormat="1" x14ac:dyDescent="0.25">
      <c r="A10" s="87"/>
      <c r="B10" s="88"/>
      <c r="C10" s="13"/>
      <c r="D10" s="14" t="s">
        <v>52</v>
      </c>
      <c r="E10" s="15">
        <f t="shared" si="1"/>
        <v>0</v>
      </c>
      <c r="F10" s="15">
        <f t="shared" si="3"/>
        <v>0</v>
      </c>
      <c r="G10" s="15">
        <f t="shared" si="3"/>
        <v>0</v>
      </c>
      <c r="H10" s="15">
        <f t="shared" si="3"/>
        <v>0</v>
      </c>
      <c r="I10" s="15">
        <f t="shared" si="3"/>
        <v>0</v>
      </c>
      <c r="J10" s="15">
        <f t="shared" si="3"/>
        <v>0</v>
      </c>
      <c r="K10" s="15">
        <f t="shared" si="3"/>
        <v>0</v>
      </c>
      <c r="L10" s="15">
        <f t="shared" si="3"/>
        <v>0</v>
      </c>
      <c r="M10" s="15">
        <f t="shared" si="3"/>
        <v>0</v>
      </c>
      <c r="N10" s="15">
        <f t="shared" si="3"/>
        <v>0</v>
      </c>
      <c r="O10" s="15">
        <f t="shared" si="3"/>
        <v>0</v>
      </c>
      <c r="P10" s="15">
        <f t="shared" si="3"/>
        <v>0</v>
      </c>
    </row>
    <row r="11" spans="1:16" ht="31.5" customHeight="1" x14ac:dyDescent="0.25">
      <c r="A11" s="71" t="s">
        <v>75</v>
      </c>
      <c r="B11" s="74" t="s">
        <v>58</v>
      </c>
      <c r="C11" s="28"/>
      <c r="D11" s="28" t="s">
        <v>48</v>
      </c>
      <c r="E11" s="28">
        <f>SUM(F11:P11)</f>
        <v>408646.39999999997</v>
      </c>
      <c r="F11" s="29">
        <f>SUM(F12:F15)</f>
        <v>198241.1</v>
      </c>
      <c r="G11" s="29">
        <f t="shared" ref="G11" si="4">SUM(G12:G15)</f>
        <v>100332.5</v>
      </c>
      <c r="H11" s="29">
        <f t="shared" ref="H11" si="5">SUM(H12:H15)</f>
        <v>66394.5</v>
      </c>
      <c r="I11" s="29">
        <f t="shared" ref="I11" si="6">SUM(I12:I15)</f>
        <v>25471.3</v>
      </c>
      <c r="J11" s="29">
        <f t="shared" ref="J11" si="7">SUM(J12:J15)</f>
        <v>3200</v>
      </c>
      <c r="K11" s="29">
        <f t="shared" ref="K11" si="8">SUM(K12:K15)</f>
        <v>2507</v>
      </c>
      <c r="L11" s="29">
        <f t="shared" ref="L11" si="9">SUM(L12:L15)</f>
        <v>2500</v>
      </c>
      <c r="M11" s="29">
        <f t="shared" ref="M11" si="10">SUM(M12:M15)</f>
        <v>2500</v>
      </c>
      <c r="N11" s="29">
        <f t="shared" ref="N11" si="11">SUM(N12:N15)</f>
        <v>2500</v>
      </c>
      <c r="O11" s="29">
        <f t="shared" ref="O11" si="12">SUM(O12:O15)</f>
        <v>2500</v>
      </c>
      <c r="P11" s="29">
        <f t="shared" ref="P11" si="13">SUM(P12:P15)</f>
        <v>2500</v>
      </c>
    </row>
    <row r="12" spans="1:16" s="12" customFormat="1" x14ac:dyDescent="0.25">
      <c r="A12" s="72"/>
      <c r="B12" s="75"/>
      <c r="C12" s="28"/>
      <c r="D12" s="27" t="s">
        <v>49</v>
      </c>
      <c r="E12" s="29">
        <f t="shared" ref="E12:E15" si="14">SUM(F12:P12)</f>
        <v>315720.5</v>
      </c>
      <c r="F12" s="29">
        <f>F17+F47+F147</f>
        <v>147417.5</v>
      </c>
      <c r="G12" s="29">
        <f t="shared" ref="G12:P12" si="15">G17+G47+G147</f>
        <v>64467.199999999997</v>
      </c>
      <c r="H12" s="29">
        <f t="shared" si="15"/>
        <v>62236.5</v>
      </c>
      <c r="I12" s="29">
        <f t="shared" si="15"/>
        <v>24085.3</v>
      </c>
      <c r="J12" s="29">
        <f t="shared" si="15"/>
        <v>2507</v>
      </c>
      <c r="K12" s="29">
        <f t="shared" si="15"/>
        <v>2507</v>
      </c>
      <c r="L12" s="29">
        <f t="shared" si="15"/>
        <v>2500</v>
      </c>
      <c r="M12" s="29">
        <f t="shared" si="15"/>
        <v>2500</v>
      </c>
      <c r="N12" s="29">
        <f t="shared" si="15"/>
        <v>2500</v>
      </c>
      <c r="O12" s="29">
        <f t="shared" si="15"/>
        <v>2500</v>
      </c>
      <c r="P12" s="29">
        <f t="shared" si="15"/>
        <v>2500</v>
      </c>
    </row>
    <row r="13" spans="1:16" s="12" customFormat="1" x14ac:dyDescent="0.25">
      <c r="A13" s="72"/>
      <c r="B13" s="75"/>
      <c r="C13" s="28"/>
      <c r="D13" s="27" t="s">
        <v>51</v>
      </c>
      <c r="E13" s="29">
        <f t="shared" si="14"/>
        <v>92925.9</v>
      </c>
      <c r="F13" s="29">
        <f t="shared" ref="F13:P15" si="16">F18+F48+F148</f>
        <v>50823.6</v>
      </c>
      <c r="G13" s="29">
        <f t="shared" si="16"/>
        <v>35865.300000000003</v>
      </c>
      <c r="H13" s="29">
        <f t="shared" si="16"/>
        <v>4158</v>
      </c>
      <c r="I13" s="29">
        <f t="shared" si="16"/>
        <v>1386</v>
      </c>
      <c r="J13" s="29">
        <f t="shared" si="16"/>
        <v>693</v>
      </c>
      <c r="K13" s="29">
        <f t="shared" si="16"/>
        <v>0</v>
      </c>
      <c r="L13" s="29">
        <f t="shared" si="16"/>
        <v>0</v>
      </c>
      <c r="M13" s="29">
        <f t="shared" si="16"/>
        <v>0</v>
      </c>
      <c r="N13" s="29">
        <f t="shared" si="16"/>
        <v>0</v>
      </c>
      <c r="O13" s="29">
        <f t="shared" si="16"/>
        <v>0</v>
      </c>
      <c r="P13" s="29">
        <f t="shared" si="16"/>
        <v>0</v>
      </c>
    </row>
    <row r="14" spans="1:16" s="12" customFormat="1" x14ac:dyDescent="0.25">
      <c r="A14" s="72"/>
      <c r="B14" s="75"/>
      <c r="C14" s="28"/>
      <c r="D14" s="27" t="s">
        <v>50</v>
      </c>
      <c r="E14" s="29">
        <f t="shared" si="14"/>
        <v>0</v>
      </c>
      <c r="F14" s="29">
        <f t="shared" si="16"/>
        <v>0</v>
      </c>
      <c r="G14" s="29">
        <f t="shared" si="16"/>
        <v>0</v>
      </c>
      <c r="H14" s="29">
        <f t="shared" si="16"/>
        <v>0</v>
      </c>
      <c r="I14" s="29">
        <f t="shared" si="16"/>
        <v>0</v>
      </c>
      <c r="J14" s="29">
        <f t="shared" si="16"/>
        <v>0</v>
      </c>
      <c r="K14" s="29">
        <f t="shared" si="16"/>
        <v>0</v>
      </c>
      <c r="L14" s="29">
        <f t="shared" si="16"/>
        <v>0</v>
      </c>
      <c r="M14" s="29">
        <f t="shared" si="16"/>
        <v>0</v>
      </c>
      <c r="N14" s="29">
        <f t="shared" si="16"/>
        <v>0</v>
      </c>
      <c r="O14" s="29">
        <f t="shared" si="16"/>
        <v>0</v>
      </c>
      <c r="P14" s="29">
        <f t="shared" si="16"/>
        <v>0</v>
      </c>
    </row>
    <row r="15" spans="1:16" s="12" customFormat="1" x14ac:dyDescent="0.25">
      <c r="A15" s="73"/>
      <c r="B15" s="76"/>
      <c r="C15" s="28"/>
      <c r="D15" s="27" t="s">
        <v>52</v>
      </c>
      <c r="E15" s="29">
        <f t="shared" si="14"/>
        <v>0</v>
      </c>
      <c r="F15" s="29">
        <f t="shared" si="16"/>
        <v>0</v>
      </c>
      <c r="G15" s="29">
        <f t="shared" si="16"/>
        <v>0</v>
      </c>
      <c r="H15" s="29">
        <f t="shared" si="16"/>
        <v>0</v>
      </c>
      <c r="I15" s="29">
        <f t="shared" si="16"/>
        <v>0</v>
      </c>
      <c r="J15" s="29">
        <f t="shared" si="16"/>
        <v>0</v>
      </c>
      <c r="K15" s="29">
        <f t="shared" si="16"/>
        <v>0</v>
      </c>
      <c r="L15" s="29">
        <f t="shared" si="16"/>
        <v>0</v>
      </c>
      <c r="M15" s="29">
        <f t="shared" si="16"/>
        <v>0</v>
      </c>
      <c r="N15" s="29">
        <f t="shared" si="16"/>
        <v>0</v>
      </c>
      <c r="O15" s="29">
        <f t="shared" si="16"/>
        <v>0</v>
      </c>
      <c r="P15" s="29">
        <f t="shared" si="16"/>
        <v>0</v>
      </c>
    </row>
    <row r="16" spans="1:16" s="22" customFormat="1" x14ac:dyDescent="0.25">
      <c r="A16" s="69" t="s">
        <v>54</v>
      </c>
      <c r="B16" s="70" t="s">
        <v>59</v>
      </c>
      <c r="C16" s="34"/>
      <c r="D16" s="33" t="s">
        <v>48</v>
      </c>
      <c r="E16" s="34">
        <f>SUM(F16:P16)</f>
        <v>6262.8</v>
      </c>
      <c r="F16" s="35">
        <f>SUM(F17:F20)</f>
        <v>3000</v>
      </c>
      <c r="G16" s="35">
        <f t="shared" ref="G16:P16" si="17">SUM(G17:G20)</f>
        <v>686</v>
      </c>
      <c r="H16" s="35">
        <f t="shared" si="17"/>
        <v>2576.8000000000002</v>
      </c>
      <c r="I16" s="35">
        <f t="shared" si="17"/>
        <v>0</v>
      </c>
      <c r="J16" s="35">
        <f t="shared" si="17"/>
        <v>0</v>
      </c>
      <c r="K16" s="35">
        <f t="shared" si="17"/>
        <v>0</v>
      </c>
      <c r="L16" s="35">
        <f t="shared" si="17"/>
        <v>0</v>
      </c>
      <c r="M16" s="35">
        <f t="shared" si="17"/>
        <v>0</v>
      </c>
      <c r="N16" s="35">
        <f t="shared" si="17"/>
        <v>0</v>
      </c>
      <c r="O16" s="35">
        <f t="shared" si="17"/>
        <v>0</v>
      </c>
      <c r="P16" s="35">
        <f t="shared" si="17"/>
        <v>0</v>
      </c>
    </row>
    <row r="17" spans="1:16" s="12" customFormat="1" x14ac:dyDescent="0.25">
      <c r="A17" s="69"/>
      <c r="B17" s="70"/>
      <c r="C17" s="34"/>
      <c r="D17" s="33" t="s">
        <v>49</v>
      </c>
      <c r="E17" s="35">
        <f t="shared" ref="E17:E21" si="18">SUM(F17:P17)</f>
        <v>5262.8</v>
      </c>
      <c r="F17" s="35">
        <f>F22+F27+F32+F42</f>
        <v>2000</v>
      </c>
      <c r="G17" s="35">
        <f t="shared" ref="G17:P17" si="19">G22+G27+G32+G42</f>
        <v>686</v>
      </c>
      <c r="H17" s="35">
        <f t="shared" si="19"/>
        <v>2576.8000000000002</v>
      </c>
      <c r="I17" s="35">
        <f t="shared" si="19"/>
        <v>0</v>
      </c>
      <c r="J17" s="35">
        <f t="shared" si="19"/>
        <v>0</v>
      </c>
      <c r="K17" s="35">
        <f t="shared" si="19"/>
        <v>0</v>
      </c>
      <c r="L17" s="35">
        <f t="shared" si="19"/>
        <v>0</v>
      </c>
      <c r="M17" s="35">
        <f t="shared" si="19"/>
        <v>0</v>
      </c>
      <c r="N17" s="35">
        <f t="shared" si="19"/>
        <v>0</v>
      </c>
      <c r="O17" s="35">
        <f t="shared" si="19"/>
        <v>0</v>
      </c>
      <c r="P17" s="35">
        <f t="shared" si="19"/>
        <v>0</v>
      </c>
    </row>
    <row r="18" spans="1:16" s="12" customFormat="1" x14ac:dyDescent="0.25">
      <c r="A18" s="69"/>
      <c r="B18" s="70"/>
      <c r="C18" s="34"/>
      <c r="D18" s="33" t="s">
        <v>51</v>
      </c>
      <c r="E18" s="35">
        <f t="shared" si="18"/>
        <v>1000</v>
      </c>
      <c r="F18" s="35">
        <f t="shared" ref="F18:P20" si="20">F23+F28+F33+F43</f>
        <v>1000</v>
      </c>
      <c r="G18" s="35">
        <f t="shared" si="20"/>
        <v>0</v>
      </c>
      <c r="H18" s="35">
        <f t="shared" si="20"/>
        <v>0</v>
      </c>
      <c r="I18" s="35">
        <f t="shared" si="20"/>
        <v>0</v>
      </c>
      <c r="J18" s="35">
        <f t="shared" si="20"/>
        <v>0</v>
      </c>
      <c r="K18" s="35">
        <f t="shared" si="20"/>
        <v>0</v>
      </c>
      <c r="L18" s="35">
        <f t="shared" si="20"/>
        <v>0</v>
      </c>
      <c r="M18" s="35">
        <f t="shared" si="20"/>
        <v>0</v>
      </c>
      <c r="N18" s="35">
        <f t="shared" si="20"/>
        <v>0</v>
      </c>
      <c r="O18" s="35">
        <f t="shared" si="20"/>
        <v>0</v>
      </c>
      <c r="P18" s="35">
        <f t="shared" si="20"/>
        <v>0</v>
      </c>
    </row>
    <row r="19" spans="1:16" s="12" customFormat="1" x14ac:dyDescent="0.25">
      <c r="A19" s="69"/>
      <c r="B19" s="70"/>
      <c r="C19" s="34"/>
      <c r="D19" s="33" t="s">
        <v>50</v>
      </c>
      <c r="E19" s="35">
        <f t="shared" si="18"/>
        <v>0</v>
      </c>
      <c r="F19" s="35">
        <f t="shared" si="20"/>
        <v>0</v>
      </c>
      <c r="G19" s="35">
        <f t="shared" si="20"/>
        <v>0</v>
      </c>
      <c r="H19" s="35">
        <f t="shared" si="20"/>
        <v>0</v>
      </c>
      <c r="I19" s="35">
        <f t="shared" si="20"/>
        <v>0</v>
      </c>
      <c r="J19" s="35">
        <f t="shared" si="20"/>
        <v>0</v>
      </c>
      <c r="K19" s="35">
        <f t="shared" si="20"/>
        <v>0</v>
      </c>
      <c r="L19" s="35">
        <f t="shared" si="20"/>
        <v>0</v>
      </c>
      <c r="M19" s="35">
        <f t="shared" si="20"/>
        <v>0</v>
      </c>
      <c r="N19" s="35">
        <f t="shared" si="20"/>
        <v>0</v>
      </c>
      <c r="O19" s="35">
        <f t="shared" si="20"/>
        <v>0</v>
      </c>
      <c r="P19" s="35">
        <f t="shared" si="20"/>
        <v>0</v>
      </c>
    </row>
    <row r="20" spans="1:16" s="12" customFormat="1" x14ac:dyDescent="0.25">
      <c r="A20" s="69"/>
      <c r="B20" s="70"/>
      <c r="C20" s="34"/>
      <c r="D20" s="33" t="s">
        <v>52</v>
      </c>
      <c r="E20" s="35">
        <f t="shared" si="18"/>
        <v>0</v>
      </c>
      <c r="F20" s="35">
        <f t="shared" si="20"/>
        <v>0</v>
      </c>
      <c r="G20" s="35">
        <f t="shared" si="20"/>
        <v>0</v>
      </c>
      <c r="H20" s="35">
        <f t="shared" si="20"/>
        <v>0</v>
      </c>
      <c r="I20" s="35">
        <f t="shared" si="20"/>
        <v>0</v>
      </c>
      <c r="J20" s="35">
        <f t="shared" si="20"/>
        <v>0</v>
      </c>
      <c r="K20" s="35">
        <f t="shared" si="20"/>
        <v>0</v>
      </c>
      <c r="L20" s="35">
        <f t="shared" si="20"/>
        <v>0</v>
      </c>
      <c r="M20" s="35">
        <f t="shared" si="20"/>
        <v>0</v>
      </c>
      <c r="N20" s="35">
        <f t="shared" si="20"/>
        <v>0</v>
      </c>
      <c r="O20" s="35">
        <f t="shared" si="20"/>
        <v>0</v>
      </c>
      <c r="P20" s="35">
        <f t="shared" si="20"/>
        <v>0</v>
      </c>
    </row>
    <row r="21" spans="1:16" s="22" customFormat="1" x14ac:dyDescent="0.25">
      <c r="A21" s="67" t="s">
        <v>60</v>
      </c>
      <c r="B21" s="68" t="s">
        <v>61</v>
      </c>
      <c r="C21" s="31"/>
      <c r="D21" s="30" t="s">
        <v>48</v>
      </c>
      <c r="E21" s="17">
        <f t="shared" si="18"/>
        <v>1688.9</v>
      </c>
      <c r="F21" s="32">
        <f>SUM(F22:F25)</f>
        <v>1002.9</v>
      </c>
      <c r="G21" s="32">
        <f t="shared" ref="G21:P21" si="21">SUM(G22:G25)</f>
        <v>686</v>
      </c>
      <c r="H21" s="32">
        <f t="shared" si="21"/>
        <v>0</v>
      </c>
      <c r="I21" s="32">
        <f t="shared" si="21"/>
        <v>0</v>
      </c>
      <c r="J21" s="32">
        <f t="shared" si="21"/>
        <v>0</v>
      </c>
      <c r="K21" s="32">
        <f t="shared" si="21"/>
        <v>0</v>
      </c>
      <c r="L21" s="32">
        <f t="shared" si="21"/>
        <v>0</v>
      </c>
      <c r="M21" s="32">
        <f t="shared" si="21"/>
        <v>0</v>
      </c>
      <c r="N21" s="32">
        <f t="shared" si="21"/>
        <v>0</v>
      </c>
      <c r="O21" s="32">
        <f t="shared" si="21"/>
        <v>0</v>
      </c>
      <c r="P21" s="32">
        <f t="shared" si="21"/>
        <v>0</v>
      </c>
    </row>
    <row r="22" spans="1:16" s="12" customFormat="1" x14ac:dyDescent="0.25">
      <c r="A22" s="67"/>
      <c r="B22" s="68"/>
      <c r="C22" s="31"/>
      <c r="D22" s="30" t="s">
        <v>49</v>
      </c>
      <c r="E22" s="32">
        <f t="shared" ref="E22:E25" si="22">SUM(F22:P22)</f>
        <v>688.9</v>
      </c>
      <c r="F22" s="32">
        <v>2.9</v>
      </c>
      <c r="G22" s="32">
        <v>686</v>
      </c>
      <c r="H22" s="32"/>
      <c r="I22" s="32"/>
      <c r="J22" s="32"/>
      <c r="K22" s="32"/>
      <c r="L22" s="32"/>
      <c r="M22" s="32"/>
      <c r="N22" s="32"/>
      <c r="O22" s="32"/>
      <c r="P22" s="32"/>
    </row>
    <row r="23" spans="1:16" s="12" customFormat="1" x14ac:dyDescent="0.25">
      <c r="A23" s="67"/>
      <c r="B23" s="68"/>
      <c r="C23" s="31"/>
      <c r="D23" s="30" t="s">
        <v>51</v>
      </c>
      <c r="E23" s="32">
        <f t="shared" si="22"/>
        <v>1000</v>
      </c>
      <c r="F23" s="32">
        <v>1000</v>
      </c>
      <c r="G23" s="32"/>
      <c r="H23" s="32"/>
      <c r="I23" s="32"/>
      <c r="J23" s="32"/>
      <c r="K23" s="32"/>
      <c r="L23" s="32"/>
      <c r="M23" s="32"/>
      <c r="N23" s="32"/>
      <c r="O23" s="32"/>
      <c r="P23" s="32"/>
    </row>
    <row r="24" spans="1:16" s="12" customFormat="1" x14ac:dyDescent="0.25">
      <c r="A24" s="67"/>
      <c r="B24" s="68"/>
      <c r="C24" s="31"/>
      <c r="D24" s="30" t="s">
        <v>50</v>
      </c>
      <c r="E24" s="32">
        <f t="shared" si="22"/>
        <v>0</v>
      </c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</row>
    <row r="25" spans="1:16" s="12" customFormat="1" x14ac:dyDescent="0.25">
      <c r="A25" s="67"/>
      <c r="B25" s="68"/>
      <c r="C25" s="31"/>
      <c r="D25" s="30" t="s">
        <v>52</v>
      </c>
      <c r="E25" s="32">
        <f t="shared" si="22"/>
        <v>0</v>
      </c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</row>
    <row r="26" spans="1:16" s="22" customFormat="1" x14ac:dyDescent="0.25">
      <c r="A26" s="65" t="s">
        <v>62</v>
      </c>
      <c r="B26" s="66" t="s">
        <v>63</v>
      </c>
      <c r="C26" s="24"/>
      <c r="D26" s="16" t="s">
        <v>48</v>
      </c>
      <c r="E26" s="17">
        <f t="shared" ref="E26:E29" si="23">SUM(F26:P26)</f>
        <v>890</v>
      </c>
      <c r="F26" s="32">
        <f>SUM(F27:F30)</f>
        <v>890</v>
      </c>
      <c r="G26" s="32">
        <f t="shared" ref="G26" si="24">SUM(G27:G30)</f>
        <v>0</v>
      </c>
      <c r="H26" s="32">
        <f t="shared" ref="H26" si="25">SUM(H27:H30)</f>
        <v>0</v>
      </c>
      <c r="I26" s="32">
        <f t="shared" ref="I26" si="26">SUM(I27:I30)</f>
        <v>0</v>
      </c>
      <c r="J26" s="32">
        <f t="shared" ref="J26" si="27">SUM(J27:J30)</f>
        <v>0</v>
      </c>
      <c r="K26" s="32">
        <f t="shared" ref="K26" si="28">SUM(K27:K30)</f>
        <v>0</v>
      </c>
      <c r="L26" s="32">
        <f t="shared" ref="L26" si="29">SUM(L27:L30)</f>
        <v>0</v>
      </c>
      <c r="M26" s="32">
        <f t="shared" ref="M26" si="30">SUM(M27:M30)</f>
        <v>0</v>
      </c>
      <c r="N26" s="32">
        <f t="shared" ref="N26" si="31">SUM(N27:N30)</f>
        <v>0</v>
      </c>
      <c r="O26" s="32">
        <f t="shared" ref="O26" si="32">SUM(O27:O30)</f>
        <v>0</v>
      </c>
      <c r="P26" s="32">
        <f t="shared" ref="P26" si="33">SUM(P27:P30)</f>
        <v>0</v>
      </c>
    </row>
    <row r="27" spans="1:16" s="12" customFormat="1" x14ac:dyDescent="0.25">
      <c r="A27" s="65"/>
      <c r="B27" s="66"/>
      <c r="C27" s="24"/>
      <c r="D27" s="16" t="s">
        <v>49</v>
      </c>
      <c r="E27" s="17">
        <f t="shared" si="23"/>
        <v>890</v>
      </c>
      <c r="F27" s="17">
        <v>890</v>
      </c>
      <c r="G27" s="17"/>
      <c r="H27" s="17"/>
      <c r="I27" s="17"/>
      <c r="J27" s="17"/>
      <c r="K27" s="17"/>
      <c r="L27" s="17"/>
      <c r="M27" s="17"/>
      <c r="N27" s="17"/>
      <c r="O27" s="17"/>
      <c r="P27" s="17"/>
    </row>
    <row r="28" spans="1:16" s="12" customFormat="1" x14ac:dyDescent="0.25">
      <c r="A28" s="65"/>
      <c r="B28" s="66"/>
      <c r="C28" s="24"/>
      <c r="D28" s="16" t="s">
        <v>51</v>
      </c>
      <c r="E28" s="17">
        <f t="shared" si="23"/>
        <v>0</v>
      </c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</row>
    <row r="29" spans="1:16" s="12" customFormat="1" x14ac:dyDescent="0.25">
      <c r="A29" s="65"/>
      <c r="B29" s="66"/>
      <c r="C29" s="24"/>
      <c r="D29" s="16" t="s">
        <v>50</v>
      </c>
      <c r="E29" s="17">
        <f t="shared" si="23"/>
        <v>0</v>
      </c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</row>
    <row r="30" spans="1:16" s="12" customFormat="1" x14ac:dyDescent="0.25">
      <c r="A30" s="65"/>
      <c r="B30" s="66"/>
      <c r="C30" s="24"/>
      <c r="D30" s="16" t="s">
        <v>52</v>
      </c>
      <c r="E30" s="17">
        <f>SUM(F30:P30)</f>
        <v>0</v>
      </c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</row>
    <row r="31" spans="1:16" s="22" customFormat="1" ht="30" customHeight="1" x14ac:dyDescent="0.25">
      <c r="A31" s="67" t="s">
        <v>64</v>
      </c>
      <c r="B31" s="68" t="s">
        <v>76</v>
      </c>
      <c r="C31" s="31"/>
      <c r="D31" s="30" t="s">
        <v>48</v>
      </c>
      <c r="E31" s="17">
        <f>SUM(F31:P31)</f>
        <v>2460</v>
      </c>
      <c r="F31" s="32">
        <f>SUM(F32:F35)</f>
        <v>110</v>
      </c>
      <c r="G31" s="32">
        <f t="shared" ref="G31" si="34">SUM(G32:G35)</f>
        <v>0</v>
      </c>
      <c r="H31" s="32">
        <f t="shared" ref="H31" si="35">SUM(H32:H35)</f>
        <v>2350</v>
      </c>
      <c r="I31" s="32">
        <f t="shared" ref="I31" si="36">SUM(I32:I35)</f>
        <v>0</v>
      </c>
      <c r="J31" s="32">
        <f t="shared" ref="J31" si="37">SUM(J32:J35)</f>
        <v>0</v>
      </c>
      <c r="K31" s="32">
        <f t="shared" ref="K31" si="38">SUM(K32:K35)</f>
        <v>0</v>
      </c>
      <c r="L31" s="32">
        <f t="shared" ref="L31" si="39">SUM(L32:L35)</f>
        <v>0</v>
      </c>
      <c r="M31" s="32">
        <f t="shared" ref="M31" si="40">SUM(M32:M35)</f>
        <v>0</v>
      </c>
      <c r="N31" s="32">
        <f t="shared" ref="N31" si="41">SUM(N32:N35)</f>
        <v>0</v>
      </c>
      <c r="O31" s="32">
        <f t="shared" ref="O31" si="42">SUM(O32:O35)</f>
        <v>0</v>
      </c>
      <c r="P31" s="32">
        <f t="shared" ref="P31" si="43">SUM(P32:P35)</f>
        <v>0</v>
      </c>
    </row>
    <row r="32" spans="1:16" s="12" customFormat="1" x14ac:dyDescent="0.25">
      <c r="A32" s="67"/>
      <c r="B32" s="68"/>
      <c r="C32" s="31"/>
      <c r="D32" s="30" t="s">
        <v>49</v>
      </c>
      <c r="E32" s="32">
        <f t="shared" ref="E32:E70" si="44">SUM(F32:P32)</f>
        <v>2460</v>
      </c>
      <c r="F32" s="32">
        <f>F37</f>
        <v>110</v>
      </c>
      <c r="G32" s="32">
        <f t="shared" ref="G32:P32" si="45">G37</f>
        <v>0</v>
      </c>
      <c r="H32" s="32">
        <f t="shared" si="45"/>
        <v>2350</v>
      </c>
      <c r="I32" s="32">
        <f t="shared" si="45"/>
        <v>0</v>
      </c>
      <c r="J32" s="32">
        <f t="shared" si="45"/>
        <v>0</v>
      </c>
      <c r="K32" s="32">
        <f t="shared" si="45"/>
        <v>0</v>
      </c>
      <c r="L32" s="32">
        <f t="shared" si="45"/>
        <v>0</v>
      </c>
      <c r="M32" s="32">
        <f t="shared" si="45"/>
        <v>0</v>
      </c>
      <c r="N32" s="32">
        <f t="shared" si="45"/>
        <v>0</v>
      </c>
      <c r="O32" s="32">
        <f t="shared" si="45"/>
        <v>0</v>
      </c>
      <c r="P32" s="32">
        <f t="shared" si="45"/>
        <v>0</v>
      </c>
    </row>
    <row r="33" spans="1:16" s="12" customFormat="1" x14ac:dyDescent="0.25">
      <c r="A33" s="67"/>
      <c r="B33" s="68"/>
      <c r="C33" s="31"/>
      <c r="D33" s="30" t="s">
        <v>51</v>
      </c>
      <c r="E33" s="32">
        <f t="shared" si="44"/>
        <v>0</v>
      </c>
      <c r="F33" s="32">
        <f t="shared" ref="F33:P35" si="46">F38</f>
        <v>0</v>
      </c>
      <c r="G33" s="32">
        <f t="shared" si="46"/>
        <v>0</v>
      </c>
      <c r="H33" s="32">
        <f t="shared" si="46"/>
        <v>0</v>
      </c>
      <c r="I33" s="32">
        <f t="shared" si="46"/>
        <v>0</v>
      </c>
      <c r="J33" s="32">
        <f t="shared" si="46"/>
        <v>0</v>
      </c>
      <c r="K33" s="32">
        <f t="shared" si="46"/>
        <v>0</v>
      </c>
      <c r="L33" s="32">
        <f t="shared" si="46"/>
        <v>0</v>
      </c>
      <c r="M33" s="32">
        <f t="shared" si="46"/>
        <v>0</v>
      </c>
      <c r="N33" s="32">
        <f t="shared" si="46"/>
        <v>0</v>
      </c>
      <c r="O33" s="32">
        <f t="shared" si="46"/>
        <v>0</v>
      </c>
      <c r="P33" s="32">
        <f t="shared" si="46"/>
        <v>0</v>
      </c>
    </row>
    <row r="34" spans="1:16" s="12" customFormat="1" x14ac:dyDescent="0.25">
      <c r="A34" s="67"/>
      <c r="B34" s="68"/>
      <c r="C34" s="31"/>
      <c r="D34" s="30" t="s">
        <v>50</v>
      </c>
      <c r="E34" s="32">
        <f t="shared" si="44"/>
        <v>0</v>
      </c>
      <c r="F34" s="32">
        <f t="shared" si="46"/>
        <v>0</v>
      </c>
      <c r="G34" s="32">
        <f t="shared" si="46"/>
        <v>0</v>
      </c>
      <c r="H34" s="32">
        <f t="shared" si="46"/>
        <v>0</v>
      </c>
      <c r="I34" s="32">
        <f t="shared" si="46"/>
        <v>0</v>
      </c>
      <c r="J34" s="32">
        <f t="shared" si="46"/>
        <v>0</v>
      </c>
      <c r="K34" s="32">
        <f t="shared" si="46"/>
        <v>0</v>
      </c>
      <c r="L34" s="32">
        <f t="shared" si="46"/>
        <v>0</v>
      </c>
      <c r="M34" s="32">
        <f t="shared" si="46"/>
        <v>0</v>
      </c>
      <c r="N34" s="32">
        <f t="shared" si="46"/>
        <v>0</v>
      </c>
      <c r="O34" s="32">
        <f t="shared" si="46"/>
        <v>0</v>
      </c>
      <c r="P34" s="32">
        <f t="shared" si="46"/>
        <v>0</v>
      </c>
    </row>
    <row r="35" spans="1:16" s="12" customFormat="1" x14ac:dyDescent="0.25">
      <c r="A35" s="67"/>
      <c r="B35" s="68"/>
      <c r="C35" s="31"/>
      <c r="D35" s="30" t="s">
        <v>52</v>
      </c>
      <c r="E35" s="32">
        <f t="shared" si="44"/>
        <v>0</v>
      </c>
      <c r="F35" s="32">
        <f t="shared" si="46"/>
        <v>0</v>
      </c>
      <c r="G35" s="32">
        <f t="shared" si="46"/>
        <v>0</v>
      </c>
      <c r="H35" s="32">
        <f t="shared" si="46"/>
        <v>0</v>
      </c>
      <c r="I35" s="32">
        <f t="shared" si="46"/>
        <v>0</v>
      </c>
      <c r="J35" s="32">
        <f t="shared" si="46"/>
        <v>0</v>
      </c>
      <c r="K35" s="32">
        <f t="shared" si="46"/>
        <v>0</v>
      </c>
      <c r="L35" s="32">
        <f t="shared" si="46"/>
        <v>0</v>
      </c>
      <c r="M35" s="32">
        <f t="shared" si="46"/>
        <v>0</v>
      </c>
      <c r="N35" s="32">
        <f t="shared" si="46"/>
        <v>0</v>
      </c>
      <c r="O35" s="32">
        <f t="shared" si="46"/>
        <v>0</v>
      </c>
      <c r="P35" s="32">
        <f t="shared" si="46"/>
        <v>0</v>
      </c>
    </row>
    <row r="36" spans="1:16" s="40" customFormat="1" x14ac:dyDescent="0.25">
      <c r="A36" s="90" t="s">
        <v>65</v>
      </c>
      <c r="B36" s="91" t="s">
        <v>66</v>
      </c>
      <c r="C36" s="36"/>
      <c r="D36" s="37" t="s">
        <v>48</v>
      </c>
      <c r="E36" s="38">
        <f>SUM(F36:P36)</f>
        <v>2460</v>
      </c>
      <c r="F36" s="39">
        <f>SUM(F37:F40)</f>
        <v>110</v>
      </c>
      <c r="G36" s="39">
        <f t="shared" ref="G36" si="47">SUM(G37:G40)</f>
        <v>0</v>
      </c>
      <c r="H36" s="39">
        <f t="shared" ref="H36" si="48">SUM(H37:H40)</f>
        <v>2350</v>
      </c>
      <c r="I36" s="39">
        <f t="shared" ref="I36:P36" si="49">SUM(I37:I40)</f>
        <v>0</v>
      </c>
      <c r="J36" s="39">
        <f t="shared" si="49"/>
        <v>0</v>
      </c>
      <c r="K36" s="39">
        <f t="shared" si="49"/>
        <v>0</v>
      </c>
      <c r="L36" s="39">
        <f t="shared" si="49"/>
        <v>0</v>
      </c>
      <c r="M36" s="39">
        <f t="shared" si="49"/>
        <v>0</v>
      </c>
      <c r="N36" s="39">
        <f t="shared" si="49"/>
        <v>0</v>
      </c>
      <c r="O36" s="39">
        <f t="shared" si="49"/>
        <v>0</v>
      </c>
      <c r="P36" s="39">
        <f t="shared" si="49"/>
        <v>0</v>
      </c>
    </row>
    <row r="37" spans="1:16" s="41" customFormat="1" x14ac:dyDescent="0.25">
      <c r="A37" s="90"/>
      <c r="B37" s="91"/>
      <c r="C37" s="36"/>
      <c r="D37" s="37" t="s">
        <v>49</v>
      </c>
      <c r="E37" s="39">
        <f t="shared" si="44"/>
        <v>2460</v>
      </c>
      <c r="F37" s="38">
        <v>110</v>
      </c>
      <c r="G37" s="38"/>
      <c r="H37" s="38">
        <v>2350</v>
      </c>
      <c r="I37" s="38"/>
      <c r="J37" s="38"/>
      <c r="K37" s="38"/>
      <c r="L37" s="38"/>
      <c r="M37" s="38"/>
      <c r="N37" s="38"/>
      <c r="O37" s="38"/>
      <c r="P37" s="38"/>
    </row>
    <row r="38" spans="1:16" s="41" customFormat="1" x14ac:dyDescent="0.25">
      <c r="A38" s="90"/>
      <c r="B38" s="91"/>
      <c r="C38" s="36"/>
      <c r="D38" s="37" t="s">
        <v>51</v>
      </c>
      <c r="E38" s="39">
        <f t="shared" si="44"/>
        <v>0</v>
      </c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</row>
    <row r="39" spans="1:16" s="41" customFormat="1" x14ac:dyDescent="0.25">
      <c r="A39" s="90"/>
      <c r="B39" s="91"/>
      <c r="C39" s="36"/>
      <c r="D39" s="37" t="s">
        <v>50</v>
      </c>
      <c r="E39" s="39">
        <f t="shared" si="44"/>
        <v>0</v>
      </c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</row>
    <row r="40" spans="1:16" s="41" customFormat="1" x14ac:dyDescent="0.25">
      <c r="A40" s="90"/>
      <c r="B40" s="91"/>
      <c r="C40" s="36"/>
      <c r="D40" s="37" t="s">
        <v>52</v>
      </c>
      <c r="E40" s="39">
        <f t="shared" si="44"/>
        <v>0</v>
      </c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</row>
    <row r="41" spans="1:16" s="22" customFormat="1" x14ac:dyDescent="0.25">
      <c r="A41" s="65" t="s">
        <v>67</v>
      </c>
      <c r="B41" s="66" t="s">
        <v>68</v>
      </c>
      <c r="C41" s="24"/>
      <c r="D41" s="16" t="s">
        <v>48</v>
      </c>
      <c r="E41" s="17">
        <f>SUM(F41:P41)</f>
        <v>1223.9000000000001</v>
      </c>
      <c r="F41" s="32">
        <f>SUM(F42:F45)</f>
        <v>997.1</v>
      </c>
      <c r="G41" s="32">
        <f t="shared" ref="G41" si="50">SUM(G42:G45)</f>
        <v>0</v>
      </c>
      <c r="H41" s="32">
        <f t="shared" ref="H41" si="51">SUM(H42:H45)</f>
        <v>226.8</v>
      </c>
      <c r="I41" s="32">
        <f t="shared" ref="I41" si="52">SUM(I42:I45)</f>
        <v>0</v>
      </c>
      <c r="J41" s="32">
        <f t="shared" ref="J41" si="53">SUM(J42:J45)</f>
        <v>0</v>
      </c>
      <c r="K41" s="32">
        <f t="shared" ref="K41" si="54">SUM(K42:K45)</f>
        <v>0</v>
      </c>
      <c r="L41" s="32">
        <f t="shared" ref="L41" si="55">SUM(L42:L45)</f>
        <v>0</v>
      </c>
      <c r="M41" s="32">
        <f t="shared" ref="M41" si="56">SUM(M42:M45)</f>
        <v>0</v>
      </c>
      <c r="N41" s="32">
        <f t="shared" ref="N41" si="57">SUM(N42:N45)</f>
        <v>0</v>
      </c>
      <c r="O41" s="32">
        <f t="shared" ref="O41" si="58">SUM(O42:O45)</f>
        <v>0</v>
      </c>
      <c r="P41" s="32">
        <f t="shared" ref="P41" si="59">SUM(P42:P45)</f>
        <v>0</v>
      </c>
    </row>
    <row r="42" spans="1:16" s="12" customFormat="1" x14ac:dyDescent="0.25">
      <c r="A42" s="65"/>
      <c r="B42" s="66"/>
      <c r="C42" s="24"/>
      <c r="D42" s="16" t="s">
        <v>49</v>
      </c>
      <c r="E42" s="32">
        <f t="shared" si="44"/>
        <v>1223.9000000000001</v>
      </c>
      <c r="F42" s="17">
        <v>997.1</v>
      </c>
      <c r="G42" s="17"/>
      <c r="H42" s="17">
        <v>226.8</v>
      </c>
      <c r="I42" s="17"/>
      <c r="J42" s="17"/>
      <c r="K42" s="17"/>
      <c r="L42" s="17"/>
      <c r="M42" s="17"/>
      <c r="N42" s="17"/>
      <c r="O42" s="17"/>
      <c r="P42" s="17"/>
    </row>
    <row r="43" spans="1:16" s="12" customFormat="1" x14ac:dyDescent="0.25">
      <c r="A43" s="65"/>
      <c r="B43" s="66"/>
      <c r="C43" s="24"/>
      <c r="D43" s="16" t="s">
        <v>51</v>
      </c>
      <c r="E43" s="32">
        <f t="shared" si="44"/>
        <v>0</v>
      </c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</row>
    <row r="44" spans="1:16" s="12" customFormat="1" x14ac:dyDescent="0.25">
      <c r="A44" s="65"/>
      <c r="B44" s="66"/>
      <c r="C44" s="24"/>
      <c r="D44" s="16" t="s">
        <v>50</v>
      </c>
      <c r="E44" s="32">
        <f t="shared" si="44"/>
        <v>0</v>
      </c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</row>
    <row r="45" spans="1:16" s="12" customFormat="1" x14ac:dyDescent="0.25">
      <c r="A45" s="65"/>
      <c r="B45" s="66"/>
      <c r="C45" s="24"/>
      <c r="D45" s="16" t="s">
        <v>52</v>
      </c>
      <c r="E45" s="32">
        <f t="shared" si="44"/>
        <v>0</v>
      </c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</row>
    <row r="46" spans="1:16" s="22" customFormat="1" x14ac:dyDescent="0.25">
      <c r="A46" s="69" t="s">
        <v>55</v>
      </c>
      <c r="B46" s="70" t="s">
        <v>69</v>
      </c>
      <c r="C46" s="34"/>
      <c r="D46" s="33" t="s">
        <v>48</v>
      </c>
      <c r="E46" s="35">
        <f>SUM(F46:P46)</f>
        <v>56829.899999999994</v>
      </c>
      <c r="F46" s="35">
        <f>SUM(F47:F50)</f>
        <v>8070.4000000000005</v>
      </c>
      <c r="G46" s="35">
        <f t="shared" ref="G46" si="60">SUM(G47:G50)</f>
        <v>12665.1</v>
      </c>
      <c r="H46" s="35">
        <f t="shared" ref="H46" si="61">SUM(H47:H50)</f>
        <v>15758.699999999999</v>
      </c>
      <c r="I46" s="35">
        <f t="shared" ref="I46" si="62">SUM(I47:I50)</f>
        <v>2128.6999999999998</v>
      </c>
      <c r="J46" s="35">
        <f t="shared" ref="J46" si="63">SUM(J47:J50)</f>
        <v>3200</v>
      </c>
      <c r="K46" s="35">
        <f t="shared" ref="K46" si="64">SUM(K47:K50)</f>
        <v>2507</v>
      </c>
      <c r="L46" s="35">
        <f t="shared" ref="L46" si="65">SUM(L47:L50)</f>
        <v>2500</v>
      </c>
      <c r="M46" s="35">
        <f t="shared" ref="M46" si="66">SUM(M47:M50)</f>
        <v>2500</v>
      </c>
      <c r="N46" s="35">
        <f t="shared" ref="N46" si="67">SUM(N47:N50)</f>
        <v>2500</v>
      </c>
      <c r="O46" s="35">
        <f t="shared" ref="O46" si="68">SUM(O47:O50)</f>
        <v>2500</v>
      </c>
      <c r="P46" s="35">
        <f t="shared" ref="P46" si="69">SUM(P47:P50)</f>
        <v>2500</v>
      </c>
    </row>
    <row r="47" spans="1:16" s="12" customFormat="1" x14ac:dyDescent="0.25">
      <c r="A47" s="69"/>
      <c r="B47" s="70"/>
      <c r="C47" s="34"/>
      <c r="D47" s="33" t="s">
        <v>49</v>
      </c>
      <c r="E47" s="35">
        <f t="shared" si="44"/>
        <v>43592.899999999994</v>
      </c>
      <c r="F47" s="35">
        <f>F52+F67+F102+F112+F132+F137+F142</f>
        <v>8070.4000000000005</v>
      </c>
      <c r="G47" s="35">
        <f t="shared" ref="G47:P47" si="70">G52+G67+G102+G112+G132+G137+G142</f>
        <v>5665.1</v>
      </c>
      <c r="H47" s="35">
        <f t="shared" si="70"/>
        <v>11600.699999999999</v>
      </c>
      <c r="I47" s="35">
        <f t="shared" si="70"/>
        <v>742.7</v>
      </c>
      <c r="J47" s="35">
        <f t="shared" si="70"/>
        <v>2507</v>
      </c>
      <c r="K47" s="35">
        <f t="shared" si="70"/>
        <v>2507</v>
      </c>
      <c r="L47" s="35">
        <f t="shared" si="70"/>
        <v>2500</v>
      </c>
      <c r="M47" s="35">
        <f t="shared" si="70"/>
        <v>2500</v>
      </c>
      <c r="N47" s="35">
        <f t="shared" si="70"/>
        <v>2500</v>
      </c>
      <c r="O47" s="35">
        <f t="shared" si="70"/>
        <v>2500</v>
      </c>
      <c r="P47" s="35">
        <f t="shared" si="70"/>
        <v>2500</v>
      </c>
    </row>
    <row r="48" spans="1:16" s="12" customFormat="1" x14ac:dyDescent="0.25">
      <c r="A48" s="69"/>
      <c r="B48" s="70"/>
      <c r="C48" s="34"/>
      <c r="D48" s="33" t="s">
        <v>51</v>
      </c>
      <c r="E48" s="35">
        <f t="shared" si="44"/>
        <v>13237</v>
      </c>
      <c r="F48" s="35">
        <f t="shared" ref="F48:P50" si="71">F53+F68+F103+F113+F133+F138+F143</f>
        <v>0</v>
      </c>
      <c r="G48" s="35">
        <f t="shared" si="71"/>
        <v>7000</v>
      </c>
      <c r="H48" s="35">
        <f t="shared" si="71"/>
        <v>4158</v>
      </c>
      <c r="I48" s="35">
        <f t="shared" si="71"/>
        <v>1386</v>
      </c>
      <c r="J48" s="35">
        <f t="shared" si="71"/>
        <v>693</v>
      </c>
      <c r="K48" s="35">
        <f t="shared" si="71"/>
        <v>0</v>
      </c>
      <c r="L48" s="35">
        <f t="shared" si="71"/>
        <v>0</v>
      </c>
      <c r="M48" s="35">
        <f t="shared" si="71"/>
        <v>0</v>
      </c>
      <c r="N48" s="35">
        <f t="shared" si="71"/>
        <v>0</v>
      </c>
      <c r="O48" s="35">
        <f t="shared" si="71"/>
        <v>0</v>
      </c>
      <c r="P48" s="35">
        <f t="shared" si="71"/>
        <v>0</v>
      </c>
    </row>
    <row r="49" spans="1:16" s="12" customFormat="1" x14ac:dyDescent="0.25">
      <c r="A49" s="69"/>
      <c r="B49" s="70"/>
      <c r="C49" s="34"/>
      <c r="D49" s="33" t="s">
        <v>50</v>
      </c>
      <c r="E49" s="35">
        <f t="shared" si="44"/>
        <v>0</v>
      </c>
      <c r="F49" s="35">
        <f t="shared" si="71"/>
        <v>0</v>
      </c>
      <c r="G49" s="35">
        <f t="shared" si="71"/>
        <v>0</v>
      </c>
      <c r="H49" s="35">
        <f t="shared" si="71"/>
        <v>0</v>
      </c>
      <c r="I49" s="35">
        <f t="shared" si="71"/>
        <v>0</v>
      </c>
      <c r="J49" s="35">
        <f t="shared" si="71"/>
        <v>0</v>
      </c>
      <c r="K49" s="35">
        <f t="shared" si="71"/>
        <v>0</v>
      </c>
      <c r="L49" s="35">
        <f t="shared" si="71"/>
        <v>0</v>
      </c>
      <c r="M49" s="35">
        <f t="shared" si="71"/>
        <v>0</v>
      </c>
      <c r="N49" s="35">
        <f t="shared" si="71"/>
        <v>0</v>
      </c>
      <c r="O49" s="35">
        <f t="shared" si="71"/>
        <v>0</v>
      </c>
      <c r="P49" s="35">
        <f t="shared" si="71"/>
        <v>0</v>
      </c>
    </row>
    <row r="50" spans="1:16" s="12" customFormat="1" x14ac:dyDescent="0.25">
      <c r="A50" s="69"/>
      <c r="B50" s="70"/>
      <c r="C50" s="34"/>
      <c r="D50" s="33" t="s">
        <v>52</v>
      </c>
      <c r="E50" s="35">
        <f t="shared" si="44"/>
        <v>0</v>
      </c>
      <c r="F50" s="35">
        <f t="shared" si="71"/>
        <v>0</v>
      </c>
      <c r="G50" s="35">
        <f t="shared" si="71"/>
        <v>0</v>
      </c>
      <c r="H50" s="35">
        <f t="shared" si="71"/>
        <v>0</v>
      </c>
      <c r="I50" s="35">
        <f t="shared" si="71"/>
        <v>0</v>
      </c>
      <c r="J50" s="35">
        <f t="shared" si="71"/>
        <v>0</v>
      </c>
      <c r="K50" s="35">
        <f t="shared" si="71"/>
        <v>0</v>
      </c>
      <c r="L50" s="35">
        <f t="shared" si="71"/>
        <v>0</v>
      </c>
      <c r="M50" s="35">
        <f t="shared" si="71"/>
        <v>0</v>
      </c>
      <c r="N50" s="35">
        <f t="shared" si="71"/>
        <v>0</v>
      </c>
      <c r="O50" s="35">
        <f t="shared" si="71"/>
        <v>0</v>
      </c>
      <c r="P50" s="35">
        <f t="shared" si="71"/>
        <v>0</v>
      </c>
    </row>
    <row r="51" spans="1:16" s="22" customFormat="1" x14ac:dyDescent="0.25">
      <c r="A51" s="65" t="s">
        <v>70</v>
      </c>
      <c r="B51" s="66" t="s">
        <v>71</v>
      </c>
      <c r="C51" s="24"/>
      <c r="D51" s="16" t="s">
        <v>48</v>
      </c>
      <c r="E51" s="17">
        <f>SUM(F51:P51)</f>
        <v>3015.9</v>
      </c>
      <c r="F51" s="32">
        <f>SUM(F52:F55)</f>
        <v>1904</v>
      </c>
      <c r="G51" s="32">
        <f t="shared" ref="G51" si="72">SUM(G52:G55)</f>
        <v>1111.9000000000001</v>
      </c>
      <c r="H51" s="32">
        <f t="shared" ref="H51" si="73">SUM(H52:H55)</f>
        <v>0</v>
      </c>
      <c r="I51" s="32">
        <f t="shared" ref="I51" si="74">SUM(I52:I55)</f>
        <v>0</v>
      </c>
      <c r="J51" s="32">
        <f t="shared" ref="J51" si="75">SUM(J52:J55)</f>
        <v>0</v>
      </c>
      <c r="K51" s="32">
        <f t="shared" ref="K51" si="76">SUM(K52:K55)</f>
        <v>0</v>
      </c>
      <c r="L51" s="32">
        <f t="shared" ref="L51" si="77">SUM(L52:L55)</f>
        <v>0</v>
      </c>
      <c r="M51" s="32">
        <f t="shared" ref="M51" si="78">SUM(M52:M55)</f>
        <v>0</v>
      </c>
      <c r="N51" s="32">
        <f t="shared" ref="N51" si="79">SUM(N52:N55)</f>
        <v>0</v>
      </c>
      <c r="O51" s="32">
        <f t="shared" ref="O51" si="80">SUM(O52:O55)</f>
        <v>0</v>
      </c>
      <c r="P51" s="32">
        <f t="shared" ref="P51" si="81">SUM(P52:P55)</f>
        <v>0</v>
      </c>
    </row>
    <row r="52" spans="1:16" s="12" customFormat="1" x14ac:dyDescent="0.25">
      <c r="A52" s="65"/>
      <c r="B52" s="66"/>
      <c r="C52" s="24"/>
      <c r="D52" s="16" t="s">
        <v>49</v>
      </c>
      <c r="E52" s="32">
        <f t="shared" si="44"/>
        <v>3015.9</v>
      </c>
      <c r="F52" s="17">
        <f>F57+F62</f>
        <v>1904</v>
      </c>
      <c r="G52" s="17">
        <f t="shared" ref="G52:P52" si="82">G57+G62</f>
        <v>1111.9000000000001</v>
      </c>
      <c r="H52" s="17">
        <f t="shared" si="82"/>
        <v>0</v>
      </c>
      <c r="I52" s="17">
        <f t="shared" si="82"/>
        <v>0</v>
      </c>
      <c r="J52" s="17">
        <f t="shared" si="82"/>
        <v>0</v>
      </c>
      <c r="K52" s="17">
        <f t="shared" si="82"/>
        <v>0</v>
      </c>
      <c r="L52" s="17">
        <f t="shared" si="82"/>
        <v>0</v>
      </c>
      <c r="M52" s="17">
        <f t="shared" si="82"/>
        <v>0</v>
      </c>
      <c r="N52" s="17">
        <f t="shared" si="82"/>
        <v>0</v>
      </c>
      <c r="O52" s="17">
        <f t="shared" si="82"/>
        <v>0</v>
      </c>
      <c r="P52" s="17">
        <f t="shared" si="82"/>
        <v>0</v>
      </c>
    </row>
    <row r="53" spans="1:16" s="12" customFormat="1" x14ac:dyDescent="0.25">
      <c r="A53" s="65"/>
      <c r="B53" s="66"/>
      <c r="C53" s="24"/>
      <c r="D53" s="16" t="s">
        <v>51</v>
      </c>
      <c r="E53" s="32">
        <f t="shared" si="44"/>
        <v>0</v>
      </c>
      <c r="F53" s="17">
        <f t="shared" ref="F53:P55" si="83">F58+F63</f>
        <v>0</v>
      </c>
      <c r="G53" s="17">
        <f t="shared" si="83"/>
        <v>0</v>
      </c>
      <c r="H53" s="17">
        <f t="shared" si="83"/>
        <v>0</v>
      </c>
      <c r="I53" s="17">
        <f t="shared" si="83"/>
        <v>0</v>
      </c>
      <c r="J53" s="17">
        <f t="shared" si="83"/>
        <v>0</v>
      </c>
      <c r="K53" s="17">
        <f t="shared" si="83"/>
        <v>0</v>
      </c>
      <c r="L53" s="17">
        <f t="shared" si="83"/>
        <v>0</v>
      </c>
      <c r="M53" s="17">
        <f t="shared" si="83"/>
        <v>0</v>
      </c>
      <c r="N53" s="17">
        <f t="shared" si="83"/>
        <v>0</v>
      </c>
      <c r="O53" s="17">
        <f t="shared" si="83"/>
        <v>0</v>
      </c>
      <c r="P53" s="17">
        <f t="shared" si="83"/>
        <v>0</v>
      </c>
    </row>
    <row r="54" spans="1:16" s="12" customFormat="1" x14ac:dyDescent="0.25">
      <c r="A54" s="65"/>
      <c r="B54" s="66"/>
      <c r="C54" s="24"/>
      <c r="D54" s="16" t="s">
        <v>50</v>
      </c>
      <c r="E54" s="32">
        <f t="shared" si="44"/>
        <v>0</v>
      </c>
      <c r="F54" s="17">
        <f t="shared" si="83"/>
        <v>0</v>
      </c>
      <c r="G54" s="17">
        <f t="shared" si="83"/>
        <v>0</v>
      </c>
      <c r="H54" s="17">
        <f t="shared" si="83"/>
        <v>0</v>
      </c>
      <c r="I54" s="17">
        <f t="shared" si="83"/>
        <v>0</v>
      </c>
      <c r="J54" s="17">
        <f t="shared" si="83"/>
        <v>0</v>
      </c>
      <c r="K54" s="17">
        <f t="shared" si="83"/>
        <v>0</v>
      </c>
      <c r="L54" s="17">
        <f t="shared" si="83"/>
        <v>0</v>
      </c>
      <c r="M54" s="17">
        <f t="shared" si="83"/>
        <v>0</v>
      </c>
      <c r="N54" s="17">
        <f t="shared" si="83"/>
        <v>0</v>
      </c>
      <c r="O54" s="17">
        <f t="shared" si="83"/>
        <v>0</v>
      </c>
      <c r="P54" s="17">
        <f t="shared" si="83"/>
        <v>0</v>
      </c>
    </row>
    <row r="55" spans="1:16" s="12" customFormat="1" x14ac:dyDescent="0.25">
      <c r="A55" s="65"/>
      <c r="B55" s="66"/>
      <c r="C55" s="24"/>
      <c r="D55" s="16" t="s">
        <v>52</v>
      </c>
      <c r="E55" s="32">
        <f t="shared" si="44"/>
        <v>0</v>
      </c>
      <c r="F55" s="17">
        <f t="shared" si="83"/>
        <v>0</v>
      </c>
      <c r="G55" s="17">
        <f t="shared" si="83"/>
        <v>0</v>
      </c>
      <c r="H55" s="17">
        <f t="shared" si="83"/>
        <v>0</v>
      </c>
      <c r="I55" s="17">
        <f t="shared" si="83"/>
        <v>0</v>
      </c>
      <c r="J55" s="17">
        <f t="shared" si="83"/>
        <v>0</v>
      </c>
      <c r="K55" s="17">
        <f t="shared" si="83"/>
        <v>0</v>
      </c>
      <c r="L55" s="17">
        <f t="shared" si="83"/>
        <v>0</v>
      </c>
      <c r="M55" s="17">
        <f t="shared" si="83"/>
        <v>0</v>
      </c>
      <c r="N55" s="17">
        <f t="shared" si="83"/>
        <v>0</v>
      </c>
      <c r="O55" s="17">
        <f t="shared" si="83"/>
        <v>0</v>
      </c>
      <c r="P55" s="17">
        <f t="shared" si="83"/>
        <v>0</v>
      </c>
    </row>
    <row r="56" spans="1:16" s="40" customFormat="1" x14ac:dyDescent="0.25">
      <c r="A56" s="90" t="s">
        <v>72</v>
      </c>
      <c r="B56" s="91" t="s">
        <v>79</v>
      </c>
      <c r="C56" s="36"/>
      <c r="D56" s="37" t="s">
        <v>48</v>
      </c>
      <c r="E56" s="38">
        <f>SUM(F56:P56)</f>
        <v>1904</v>
      </c>
      <c r="F56" s="39">
        <f>SUM(F57:F60)</f>
        <v>1904</v>
      </c>
      <c r="G56" s="39">
        <f t="shared" ref="G56" si="84">SUM(G57:G60)</f>
        <v>0</v>
      </c>
      <c r="H56" s="39">
        <f t="shared" ref="H56" si="85">SUM(H57:H60)</f>
        <v>0</v>
      </c>
      <c r="I56" s="39">
        <f t="shared" ref="I56" si="86">SUM(I57:I60)</f>
        <v>0</v>
      </c>
      <c r="J56" s="39">
        <f t="shared" ref="J56" si="87">SUM(J57:J60)</f>
        <v>0</v>
      </c>
      <c r="K56" s="39">
        <f t="shared" ref="K56" si="88">SUM(K57:K60)</f>
        <v>0</v>
      </c>
      <c r="L56" s="39">
        <f t="shared" ref="L56" si="89">SUM(L57:L60)</f>
        <v>0</v>
      </c>
      <c r="M56" s="39">
        <f t="shared" ref="M56" si="90">SUM(M57:M60)</f>
        <v>0</v>
      </c>
      <c r="N56" s="39">
        <f t="shared" ref="N56" si="91">SUM(N57:N60)</f>
        <v>0</v>
      </c>
      <c r="O56" s="39">
        <f t="shared" ref="O56" si="92">SUM(O57:O60)</f>
        <v>0</v>
      </c>
      <c r="P56" s="39">
        <f t="shared" ref="P56" si="93">SUM(P57:P60)</f>
        <v>0</v>
      </c>
    </row>
    <row r="57" spans="1:16" s="41" customFormat="1" x14ac:dyDescent="0.25">
      <c r="A57" s="90"/>
      <c r="B57" s="91"/>
      <c r="C57" s="36"/>
      <c r="D57" s="37" t="s">
        <v>49</v>
      </c>
      <c r="E57" s="39">
        <f t="shared" si="44"/>
        <v>1904</v>
      </c>
      <c r="F57" s="38">
        <v>1904</v>
      </c>
      <c r="G57" s="38"/>
      <c r="H57" s="38"/>
      <c r="I57" s="38"/>
      <c r="J57" s="38"/>
      <c r="K57" s="38"/>
      <c r="L57" s="38"/>
      <c r="M57" s="38"/>
      <c r="N57" s="38"/>
      <c r="O57" s="38"/>
      <c r="P57" s="38"/>
    </row>
    <row r="58" spans="1:16" s="41" customFormat="1" x14ac:dyDescent="0.25">
      <c r="A58" s="90"/>
      <c r="B58" s="91"/>
      <c r="C58" s="36"/>
      <c r="D58" s="37" t="s">
        <v>51</v>
      </c>
      <c r="E58" s="39">
        <f t="shared" si="44"/>
        <v>0</v>
      </c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</row>
    <row r="59" spans="1:16" s="41" customFormat="1" x14ac:dyDescent="0.25">
      <c r="A59" s="90"/>
      <c r="B59" s="91"/>
      <c r="C59" s="36"/>
      <c r="D59" s="37" t="s">
        <v>50</v>
      </c>
      <c r="E59" s="39">
        <f t="shared" si="44"/>
        <v>0</v>
      </c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</row>
    <row r="60" spans="1:16" s="41" customFormat="1" x14ac:dyDescent="0.25">
      <c r="A60" s="90"/>
      <c r="B60" s="91"/>
      <c r="C60" s="36"/>
      <c r="D60" s="37" t="s">
        <v>52</v>
      </c>
      <c r="E60" s="39">
        <f t="shared" si="44"/>
        <v>0</v>
      </c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</row>
    <row r="61" spans="1:16" s="40" customFormat="1" x14ac:dyDescent="0.25">
      <c r="A61" s="90" t="s">
        <v>73</v>
      </c>
      <c r="B61" s="91" t="s">
        <v>78</v>
      </c>
      <c r="C61" s="36"/>
      <c r="D61" s="37" t="s">
        <v>48</v>
      </c>
      <c r="E61" s="38">
        <f>SUM(F61:P61)</f>
        <v>1111.9000000000001</v>
      </c>
      <c r="F61" s="39">
        <f>SUM(F62:F65)</f>
        <v>0</v>
      </c>
      <c r="G61" s="39">
        <f t="shared" ref="G61" si="94">SUM(G62:G65)</f>
        <v>1111.9000000000001</v>
      </c>
      <c r="H61" s="39">
        <f t="shared" ref="H61" si="95">SUM(H62:H65)</f>
        <v>0</v>
      </c>
      <c r="I61" s="39">
        <f t="shared" ref="I61" si="96">SUM(I62:I65)</f>
        <v>0</v>
      </c>
      <c r="J61" s="39">
        <f t="shared" ref="J61" si="97">SUM(J62:J65)</f>
        <v>0</v>
      </c>
      <c r="K61" s="39">
        <f t="shared" ref="K61" si="98">SUM(K62:K65)</f>
        <v>0</v>
      </c>
      <c r="L61" s="39">
        <f t="shared" ref="L61" si="99">SUM(L62:L65)</f>
        <v>0</v>
      </c>
      <c r="M61" s="39">
        <f t="shared" ref="M61" si="100">SUM(M62:M65)</f>
        <v>0</v>
      </c>
      <c r="N61" s="39">
        <f t="shared" ref="N61" si="101">SUM(N62:N65)</f>
        <v>0</v>
      </c>
      <c r="O61" s="39">
        <f t="shared" ref="O61" si="102">SUM(O62:O65)</f>
        <v>0</v>
      </c>
      <c r="P61" s="39">
        <f t="shared" ref="P61" si="103">SUM(P62:P65)</f>
        <v>0</v>
      </c>
    </row>
    <row r="62" spans="1:16" s="41" customFormat="1" x14ac:dyDescent="0.25">
      <c r="A62" s="90"/>
      <c r="B62" s="91"/>
      <c r="C62" s="36"/>
      <c r="D62" s="37" t="s">
        <v>49</v>
      </c>
      <c r="E62" s="39">
        <f t="shared" si="44"/>
        <v>1111.9000000000001</v>
      </c>
      <c r="F62" s="38"/>
      <c r="G62" s="38">
        <v>1111.9000000000001</v>
      </c>
      <c r="H62" s="38"/>
      <c r="I62" s="38"/>
      <c r="J62" s="38"/>
      <c r="K62" s="38"/>
      <c r="L62" s="38"/>
      <c r="M62" s="38"/>
      <c r="N62" s="38"/>
      <c r="O62" s="38"/>
      <c r="P62" s="38"/>
    </row>
    <row r="63" spans="1:16" s="41" customFormat="1" x14ac:dyDescent="0.25">
      <c r="A63" s="90"/>
      <c r="B63" s="91"/>
      <c r="C63" s="36"/>
      <c r="D63" s="37" t="s">
        <v>51</v>
      </c>
      <c r="E63" s="39">
        <f t="shared" si="44"/>
        <v>0</v>
      </c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</row>
    <row r="64" spans="1:16" s="41" customFormat="1" x14ac:dyDescent="0.25">
      <c r="A64" s="90"/>
      <c r="B64" s="91"/>
      <c r="C64" s="36"/>
      <c r="D64" s="37" t="s">
        <v>50</v>
      </c>
      <c r="E64" s="39">
        <f t="shared" si="44"/>
        <v>0</v>
      </c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</row>
    <row r="65" spans="1:16" s="41" customFormat="1" x14ac:dyDescent="0.25">
      <c r="A65" s="90"/>
      <c r="B65" s="91"/>
      <c r="C65" s="36"/>
      <c r="D65" s="37" t="s">
        <v>52</v>
      </c>
      <c r="E65" s="39">
        <f t="shared" si="44"/>
        <v>0</v>
      </c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</row>
    <row r="66" spans="1:16" s="22" customFormat="1" x14ac:dyDescent="0.25">
      <c r="A66" s="65" t="s">
        <v>74</v>
      </c>
      <c r="B66" s="66" t="s">
        <v>82</v>
      </c>
      <c r="C66" s="24"/>
      <c r="D66" s="16" t="s">
        <v>48</v>
      </c>
      <c r="E66" s="17">
        <f>SUM(F66:P66)</f>
        <v>5893.2</v>
      </c>
      <c r="F66" s="32">
        <f>SUM(F67:F70)</f>
        <v>1421.8</v>
      </c>
      <c r="G66" s="32">
        <f t="shared" ref="G66" si="104">SUM(G67:G70)</f>
        <v>1959.4</v>
      </c>
      <c r="H66" s="32">
        <f t="shared" ref="H66" si="105">SUM(H67:H70)</f>
        <v>2512</v>
      </c>
      <c r="I66" s="32">
        <f t="shared" ref="I66" si="106">SUM(I67:I70)</f>
        <v>0</v>
      </c>
      <c r="J66" s="32">
        <f t="shared" ref="J66" si="107">SUM(J67:J70)</f>
        <v>0</v>
      </c>
      <c r="K66" s="32">
        <f t="shared" ref="K66" si="108">SUM(K67:K70)</f>
        <v>0</v>
      </c>
      <c r="L66" s="32">
        <f t="shared" ref="L66" si="109">SUM(L67:L70)</f>
        <v>0</v>
      </c>
      <c r="M66" s="32">
        <f t="shared" ref="M66" si="110">SUM(M67:M70)</f>
        <v>0</v>
      </c>
      <c r="N66" s="32">
        <f t="shared" ref="N66" si="111">SUM(N67:N70)</f>
        <v>0</v>
      </c>
      <c r="O66" s="32">
        <f t="shared" ref="O66" si="112">SUM(O67:O70)</f>
        <v>0</v>
      </c>
      <c r="P66" s="32">
        <f t="shared" ref="P66" si="113">SUM(P67:P70)</f>
        <v>0</v>
      </c>
    </row>
    <row r="67" spans="1:16" s="12" customFormat="1" x14ac:dyDescent="0.25">
      <c r="A67" s="65"/>
      <c r="B67" s="66"/>
      <c r="C67" s="24"/>
      <c r="D67" s="16" t="s">
        <v>49</v>
      </c>
      <c r="E67" s="32">
        <f t="shared" si="44"/>
        <v>5893.2</v>
      </c>
      <c r="F67" s="17">
        <f>F72+F77+F82+F87+F92+F97</f>
        <v>1421.8</v>
      </c>
      <c r="G67" s="17">
        <f t="shared" ref="G67:P67" si="114">G72+G77+G82+G87+G92+G97</f>
        <v>1959.4</v>
      </c>
      <c r="H67" s="17">
        <f t="shared" si="114"/>
        <v>2512</v>
      </c>
      <c r="I67" s="17">
        <f t="shared" si="114"/>
        <v>0</v>
      </c>
      <c r="J67" s="17">
        <f t="shared" si="114"/>
        <v>0</v>
      </c>
      <c r="K67" s="17">
        <f t="shared" si="114"/>
        <v>0</v>
      </c>
      <c r="L67" s="17">
        <f t="shared" si="114"/>
        <v>0</v>
      </c>
      <c r="M67" s="17">
        <f t="shared" si="114"/>
        <v>0</v>
      </c>
      <c r="N67" s="17">
        <f t="shared" si="114"/>
        <v>0</v>
      </c>
      <c r="O67" s="17">
        <f t="shared" si="114"/>
        <v>0</v>
      </c>
      <c r="P67" s="17">
        <f t="shared" si="114"/>
        <v>0</v>
      </c>
    </row>
    <row r="68" spans="1:16" s="12" customFormat="1" x14ac:dyDescent="0.25">
      <c r="A68" s="65"/>
      <c r="B68" s="66"/>
      <c r="C68" s="24"/>
      <c r="D68" s="16" t="s">
        <v>51</v>
      </c>
      <c r="E68" s="32">
        <f t="shared" si="44"/>
        <v>0</v>
      </c>
      <c r="F68" s="17">
        <f t="shared" ref="F68:P70" si="115">F73+F78+F83+F88+F93+F98</f>
        <v>0</v>
      </c>
      <c r="G68" s="17">
        <f t="shared" si="115"/>
        <v>0</v>
      </c>
      <c r="H68" s="17">
        <f t="shared" si="115"/>
        <v>0</v>
      </c>
      <c r="I68" s="17">
        <f t="shared" si="115"/>
        <v>0</v>
      </c>
      <c r="J68" s="17">
        <f t="shared" si="115"/>
        <v>0</v>
      </c>
      <c r="K68" s="17">
        <f t="shared" si="115"/>
        <v>0</v>
      </c>
      <c r="L68" s="17">
        <f t="shared" si="115"/>
        <v>0</v>
      </c>
      <c r="M68" s="17">
        <f t="shared" si="115"/>
        <v>0</v>
      </c>
      <c r="N68" s="17">
        <f t="shared" si="115"/>
        <v>0</v>
      </c>
      <c r="O68" s="17">
        <f t="shared" si="115"/>
        <v>0</v>
      </c>
      <c r="P68" s="17">
        <f t="shared" si="115"/>
        <v>0</v>
      </c>
    </row>
    <row r="69" spans="1:16" s="12" customFormat="1" x14ac:dyDescent="0.25">
      <c r="A69" s="65"/>
      <c r="B69" s="66"/>
      <c r="C69" s="24"/>
      <c r="D69" s="16" t="s">
        <v>50</v>
      </c>
      <c r="E69" s="32">
        <f t="shared" si="44"/>
        <v>0</v>
      </c>
      <c r="F69" s="17">
        <f t="shared" si="115"/>
        <v>0</v>
      </c>
      <c r="G69" s="17">
        <f t="shared" si="115"/>
        <v>0</v>
      </c>
      <c r="H69" s="17">
        <f t="shared" si="115"/>
        <v>0</v>
      </c>
      <c r="I69" s="17">
        <f t="shared" si="115"/>
        <v>0</v>
      </c>
      <c r="J69" s="17">
        <f t="shared" si="115"/>
        <v>0</v>
      </c>
      <c r="K69" s="17">
        <f t="shared" si="115"/>
        <v>0</v>
      </c>
      <c r="L69" s="17">
        <f t="shared" si="115"/>
        <v>0</v>
      </c>
      <c r="M69" s="17">
        <f t="shared" si="115"/>
        <v>0</v>
      </c>
      <c r="N69" s="17">
        <f t="shared" si="115"/>
        <v>0</v>
      </c>
      <c r="O69" s="17">
        <f t="shared" si="115"/>
        <v>0</v>
      </c>
      <c r="P69" s="17">
        <f t="shared" si="115"/>
        <v>0</v>
      </c>
    </row>
    <row r="70" spans="1:16" s="12" customFormat="1" x14ac:dyDescent="0.25">
      <c r="A70" s="65"/>
      <c r="B70" s="66"/>
      <c r="C70" s="24"/>
      <c r="D70" s="16" t="s">
        <v>52</v>
      </c>
      <c r="E70" s="32">
        <f t="shared" si="44"/>
        <v>0</v>
      </c>
      <c r="F70" s="17">
        <f t="shared" si="115"/>
        <v>0</v>
      </c>
      <c r="G70" s="17">
        <f t="shared" si="115"/>
        <v>0</v>
      </c>
      <c r="H70" s="17">
        <f t="shared" si="115"/>
        <v>0</v>
      </c>
      <c r="I70" s="17">
        <f t="shared" si="115"/>
        <v>0</v>
      </c>
      <c r="J70" s="17">
        <f t="shared" si="115"/>
        <v>0</v>
      </c>
      <c r="K70" s="17">
        <f t="shared" si="115"/>
        <v>0</v>
      </c>
      <c r="L70" s="17">
        <f t="shared" si="115"/>
        <v>0</v>
      </c>
      <c r="M70" s="17">
        <f t="shared" si="115"/>
        <v>0</v>
      </c>
      <c r="N70" s="17">
        <f t="shared" si="115"/>
        <v>0</v>
      </c>
      <c r="O70" s="17">
        <f t="shared" si="115"/>
        <v>0</v>
      </c>
      <c r="P70" s="17">
        <f t="shared" si="115"/>
        <v>0</v>
      </c>
    </row>
    <row r="71" spans="1:16" s="40" customFormat="1" ht="30.75" customHeight="1" x14ac:dyDescent="0.25">
      <c r="A71" s="90" t="s">
        <v>80</v>
      </c>
      <c r="B71" s="91" t="s">
        <v>84</v>
      </c>
      <c r="C71" s="36"/>
      <c r="D71" s="37" t="s">
        <v>48</v>
      </c>
      <c r="E71" s="38">
        <f>SUM(F71:P71)</f>
        <v>211.3</v>
      </c>
      <c r="F71" s="39">
        <f>SUM(F72:F75)</f>
        <v>211.3</v>
      </c>
      <c r="G71" s="39">
        <f t="shared" ref="G71" si="116">SUM(G72:G75)</f>
        <v>0</v>
      </c>
      <c r="H71" s="39">
        <f t="shared" ref="H71" si="117">SUM(H72:H75)</f>
        <v>0</v>
      </c>
      <c r="I71" s="39">
        <f t="shared" ref="I71" si="118">SUM(I72:I75)</f>
        <v>0</v>
      </c>
      <c r="J71" s="39">
        <f t="shared" ref="J71" si="119">SUM(J72:J75)</f>
        <v>0</v>
      </c>
      <c r="K71" s="39">
        <f t="shared" ref="K71" si="120">SUM(K72:K75)</f>
        <v>0</v>
      </c>
      <c r="L71" s="39">
        <f t="shared" ref="L71" si="121">SUM(L72:L75)</f>
        <v>0</v>
      </c>
      <c r="M71" s="39">
        <f t="shared" ref="M71" si="122">SUM(M72:M75)</f>
        <v>0</v>
      </c>
      <c r="N71" s="39">
        <f t="shared" ref="N71" si="123">SUM(N72:N75)</f>
        <v>0</v>
      </c>
      <c r="O71" s="39">
        <f t="shared" ref="O71" si="124">SUM(O72:O75)</f>
        <v>0</v>
      </c>
      <c r="P71" s="39">
        <f t="shared" ref="P71" si="125">SUM(P72:P75)</f>
        <v>0</v>
      </c>
    </row>
    <row r="72" spans="1:16" s="41" customFormat="1" x14ac:dyDescent="0.25">
      <c r="A72" s="90"/>
      <c r="B72" s="91"/>
      <c r="C72" s="36"/>
      <c r="D72" s="37" t="s">
        <v>49</v>
      </c>
      <c r="E72" s="39">
        <f t="shared" ref="E72:E75" si="126">SUM(F72:P72)</f>
        <v>211.3</v>
      </c>
      <c r="F72" s="38">
        <v>211.3</v>
      </c>
      <c r="G72" s="38"/>
      <c r="H72" s="38"/>
      <c r="I72" s="38"/>
      <c r="J72" s="38"/>
      <c r="K72" s="38"/>
      <c r="L72" s="38"/>
      <c r="M72" s="38"/>
      <c r="N72" s="38"/>
      <c r="O72" s="38"/>
      <c r="P72" s="38"/>
    </row>
    <row r="73" spans="1:16" s="41" customFormat="1" x14ac:dyDescent="0.25">
      <c r="A73" s="90"/>
      <c r="B73" s="91"/>
      <c r="C73" s="36"/>
      <c r="D73" s="37" t="s">
        <v>51</v>
      </c>
      <c r="E73" s="39">
        <f t="shared" si="126"/>
        <v>0</v>
      </c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</row>
    <row r="74" spans="1:16" s="41" customFormat="1" x14ac:dyDescent="0.25">
      <c r="A74" s="90"/>
      <c r="B74" s="91"/>
      <c r="C74" s="36"/>
      <c r="D74" s="37" t="s">
        <v>50</v>
      </c>
      <c r="E74" s="39">
        <f t="shared" si="126"/>
        <v>0</v>
      </c>
      <c r="F74" s="38"/>
      <c r="G74" s="38"/>
      <c r="H74" s="38"/>
      <c r="I74" s="38"/>
      <c r="J74" s="38"/>
      <c r="K74" s="38"/>
      <c r="L74" s="38"/>
      <c r="M74" s="38"/>
      <c r="N74" s="38"/>
      <c r="O74" s="38"/>
      <c r="P74" s="38"/>
    </row>
    <row r="75" spans="1:16" s="41" customFormat="1" x14ac:dyDescent="0.25">
      <c r="A75" s="90"/>
      <c r="B75" s="91"/>
      <c r="C75" s="36"/>
      <c r="D75" s="37" t="s">
        <v>52</v>
      </c>
      <c r="E75" s="39">
        <f t="shared" si="126"/>
        <v>0</v>
      </c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</row>
    <row r="76" spans="1:16" s="22" customFormat="1" x14ac:dyDescent="0.25">
      <c r="A76" s="90" t="s">
        <v>85</v>
      </c>
      <c r="B76" s="91" t="s">
        <v>81</v>
      </c>
      <c r="C76" s="36"/>
      <c r="D76" s="37" t="s">
        <v>48</v>
      </c>
      <c r="E76" s="38">
        <f>SUM(F76:P76)</f>
        <v>490</v>
      </c>
      <c r="F76" s="39">
        <f>SUM(F77:F80)</f>
        <v>0</v>
      </c>
      <c r="G76" s="39">
        <f t="shared" ref="G76" si="127">SUM(G77:G80)</f>
        <v>490</v>
      </c>
      <c r="H76" s="39">
        <f t="shared" ref="H76" si="128">SUM(H77:H80)</f>
        <v>0</v>
      </c>
      <c r="I76" s="39">
        <f t="shared" ref="I76" si="129">SUM(I77:I80)</f>
        <v>0</v>
      </c>
      <c r="J76" s="39">
        <f t="shared" ref="J76" si="130">SUM(J77:J80)</f>
        <v>0</v>
      </c>
      <c r="K76" s="39">
        <f t="shared" ref="K76" si="131">SUM(K77:K80)</f>
        <v>0</v>
      </c>
      <c r="L76" s="39">
        <f t="shared" ref="L76" si="132">SUM(L77:L80)</f>
        <v>0</v>
      </c>
      <c r="M76" s="39">
        <f t="shared" ref="M76" si="133">SUM(M77:M80)</f>
        <v>0</v>
      </c>
      <c r="N76" s="39">
        <f t="shared" ref="N76" si="134">SUM(N77:N80)</f>
        <v>0</v>
      </c>
      <c r="O76" s="39">
        <f t="shared" ref="O76" si="135">SUM(O77:O80)</f>
        <v>0</v>
      </c>
      <c r="P76" s="39">
        <f t="shared" ref="P76" si="136">SUM(P77:P80)</f>
        <v>0</v>
      </c>
    </row>
    <row r="77" spans="1:16" s="12" customFormat="1" x14ac:dyDescent="0.25">
      <c r="A77" s="90"/>
      <c r="B77" s="91"/>
      <c r="C77" s="36"/>
      <c r="D77" s="37" t="s">
        <v>49</v>
      </c>
      <c r="E77" s="39">
        <f t="shared" ref="E77:E80" si="137">SUM(F77:P77)</f>
        <v>490</v>
      </c>
      <c r="F77" s="38"/>
      <c r="G77" s="38">
        <v>490</v>
      </c>
      <c r="H77" s="38"/>
      <c r="I77" s="38"/>
      <c r="J77" s="38"/>
      <c r="K77" s="38"/>
      <c r="L77" s="38"/>
      <c r="M77" s="38"/>
      <c r="N77" s="38"/>
      <c r="O77" s="38"/>
      <c r="P77" s="38"/>
    </row>
    <row r="78" spans="1:16" s="12" customFormat="1" x14ac:dyDescent="0.25">
      <c r="A78" s="90"/>
      <c r="B78" s="91"/>
      <c r="C78" s="36"/>
      <c r="D78" s="37" t="s">
        <v>51</v>
      </c>
      <c r="E78" s="39">
        <f t="shared" si="137"/>
        <v>0</v>
      </c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8"/>
    </row>
    <row r="79" spans="1:16" s="12" customFormat="1" x14ac:dyDescent="0.25">
      <c r="A79" s="90"/>
      <c r="B79" s="91"/>
      <c r="C79" s="36"/>
      <c r="D79" s="37" t="s">
        <v>50</v>
      </c>
      <c r="E79" s="39">
        <f t="shared" si="137"/>
        <v>0</v>
      </c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</row>
    <row r="80" spans="1:16" s="12" customFormat="1" x14ac:dyDescent="0.25">
      <c r="A80" s="90"/>
      <c r="B80" s="91"/>
      <c r="C80" s="36"/>
      <c r="D80" s="37" t="s">
        <v>52</v>
      </c>
      <c r="E80" s="39">
        <f t="shared" si="137"/>
        <v>0</v>
      </c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</row>
    <row r="81" spans="1:16" s="22" customFormat="1" x14ac:dyDescent="0.25">
      <c r="A81" s="90" t="s">
        <v>83</v>
      </c>
      <c r="B81" s="91" t="s">
        <v>86</v>
      </c>
      <c r="C81" s="36"/>
      <c r="D81" s="37" t="s">
        <v>48</v>
      </c>
      <c r="E81" s="38">
        <f>SUM(F81:P81)</f>
        <v>1366.6</v>
      </c>
      <c r="F81" s="39">
        <f>SUM(F82:F85)</f>
        <v>687.8</v>
      </c>
      <c r="G81" s="39">
        <f t="shared" ref="G81" si="138">SUM(G82:G85)</f>
        <v>678.8</v>
      </c>
      <c r="H81" s="39">
        <f t="shared" ref="H81" si="139">SUM(H82:H85)</f>
        <v>0</v>
      </c>
      <c r="I81" s="39">
        <f t="shared" ref="I81" si="140">SUM(I82:I85)</f>
        <v>0</v>
      </c>
      <c r="J81" s="39">
        <f t="shared" ref="J81" si="141">SUM(J82:J85)</f>
        <v>0</v>
      </c>
      <c r="K81" s="39">
        <f t="shared" ref="K81" si="142">SUM(K82:K85)</f>
        <v>0</v>
      </c>
      <c r="L81" s="39">
        <f t="shared" ref="L81" si="143">SUM(L82:L85)</f>
        <v>0</v>
      </c>
      <c r="M81" s="39">
        <f t="shared" ref="M81" si="144">SUM(M82:M85)</f>
        <v>0</v>
      </c>
      <c r="N81" s="39">
        <f t="shared" ref="N81" si="145">SUM(N82:N85)</f>
        <v>0</v>
      </c>
      <c r="O81" s="39">
        <f t="shared" ref="O81" si="146">SUM(O82:O85)</f>
        <v>0</v>
      </c>
      <c r="P81" s="39">
        <f t="shared" ref="P81" si="147">SUM(P82:P85)</f>
        <v>0</v>
      </c>
    </row>
    <row r="82" spans="1:16" s="12" customFormat="1" x14ac:dyDescent="0.25">
      <c r="A82" s="90"/>
      <c r="B82" s="91"/>
      <c r="C82" s="36"/>
      <c r="D82" s="37" t="s">
        <v>49</v>
      </c>
      <c r="E82" s="39">
        <f t="shared" ref="E82:E85" si="148">SUM(F82:P82)</f>
        <v>1366.6</v>
      </c>
      <c r="F82" s="38">
        <v>687.8</v>
      </c>
      <c r="G82" s="38">
        <v>678.8</v>
      </c>
      <c r="H82" s="38"/>
      <c r="I82" s="38"/>
      <c r="J82" s="38"/>
      <c r="K82" s="38"/>
      <c r="L82" s="38"/>
      <c r="M82" s="38"/>
      <c r="N82" s="38"/>
      <c r="O82" s="38"/>
      <c r="P82" s="38"/>
    </row>
    <row r="83" spans="1:16" s="12" customFormat="1" x14ac:dyDescent="0.25">
      <c r="A83" s="90"/>
      <c r="B83" s="91"/>
      <c r="C83" s="36"/>
      <c r="D83" s="37" t="s">
        <v>51</v>
      </c>
      <c r="E83" s="39">
        <f t="shared" si="148"/>
        <v>0</v>
      </c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</row>
    <row r="84" spans="1:16" s="12" customFormat="1" x14ac:dyDescent="0.25">
      <c r="A84" s="90"/>
      <c r="B84" s="91"/>
      <c r="C84" s="36"/>
      <c r="D84" s="37" t="s">
        <v>50</v>
      </c>
      <c r="E84" s="39">
        <f t="shared" si="148"/>
        <v>0</v>
      </c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</row>
    <row r="85" spans="1:16" s="12" customFormat="1" x14ac:dyDescent="0.25">
      <c r="A85" s="90"/>
      <c r="B85" s="91"/>
      <c r="C85" s="36"/>
      <c r="D85" s="37" t="s">
        <v>52</v>
      </c>
      <c r="E85" s="39">
        <f t="shared" si="148"/>
        <v>0</v>
      </c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</row>
    <row r="86" spans="1:16" s="22" customFormat="1" x14ac:dyDescent="0.25">
      <c r="A86" s="90" t="s">
        <v>87</v>
      </c>
      <c r="B86" s="91" t="s">
        <v>88</v>
      </c>
      <c r="C86" s="36"/>
      <c r="D86" s="37" t="s">
        <v>48</v>
      </c>
      <c r="E86" s="38">
        <f>SUM(F86:P86)</f>
        <v>522.70000000000005</v>
      </c>
      <c r="F86" s="39">
        <f>SUM(F87:F90)</f>
        <v>522.70000000000005</v>
      </c>
      <c r="G86" s="39">
        <f t="shared" ref="G86" si="149">SUM(G87:G90)</f>
        <v>0</v>
      </c>
      <c r="H86" s="39">
        <f t="shared" ref="H86" si="150">SUM(H87:H90)</f>
        <v>0</v>
      </c>
      <c r="I86" s="39">
        <f t="shared" ref="I86" si="151">SUM(I87:I90)</f>
        <v>0</v>
      </c>
      <c r="J86" s="39">
        <f t="shared" ref="J86" si="152">SUM(J87:J90)</f>
        <v>0</v>
      </c>
      <c r="K86" s="39">
        <f t="shared" ref="K86" si="153">SUM(K87:K90)</f>
        <v>0</v>
      </c>
      <c r="L86" s="39">
        <f t="shared" ref="L86" si="154">SUM(L87:L90)</f>
        <v>0</v>
      </c>
      <c r="M86" s="39">
        <f t="shared" ref="M86" si="155">SUM(M87:M90)</f>
        <v>0</v>
      </c>
      <c r="N86" s="39">
        <f t="shared" ref="N86" si="156">SUM(N87:N90)</f>
        <v>0</v>
      </c>
      <c r="O86" s="39">
        <f t="shared" ref="O86" si="157">SUM(O87:O90)</f>
        <v>0</v>
      </c>
      <c r="P86" s="39">
        <f t="shared" ref="P86" si="158">SUM(P87:P90)</f>
        <v>0</v>
      </c>
    </row>
    <row r="87" spans="1:16" s="12" customFormat="1" x14ac:dyDescent="0.25">
      <c r="A87" s="90"/>
      <c r="B87" s="91"/>
      <c r="C87" s="36"/>
      <c r="D87" s="37" t="s">
        <v>49</v>
      </c>
      <c r="E87" s="39">
        <f t="shared" ref="E87:E90" si="159">SUM(F87:P87)</f>
        <v>522.70000000000005</v>
      </c>
      <c r="F87" s="38">
        <v>522.70000000000005</v>
      </c>
      <c r="G87" s="38"/>
      <c r="H87" s="38"/>
      <c r="I87" s="38"/>
      <c r="J87" s="38"/>
      <c r="K87" s="38"/>
      <c r="L87" s="38"/>
      <c r="M87" s="38"/>
      <c r="N87" s="38"/>
      <c r="O87" s="38"/>
      <c r="P87" s="38"/>
    </row>
    <row r="88" spans="1:16" s="12" customFormat="1" x14ac:dyDescent="0.25">
      <c r="A88" s="90"/>
      <c r="B88" s="91"/>
      <c r="C88" s="36"/>
      <c r="D88" s="37" t="s">
        <v>51</v>
      </c>
      <c r="E88" s="39">
        <f t="shared" si="159"/>
        <v>0</v>
      </c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</row>
    <row r="89" spans="1:16" s="12" customFormat="1" x14ac:dyDescent="0.25">
      <c r="A89" s="90"/>
      <c r="B89" s="91"/>
      <c r="C89" s="36"/>
      <c r="D89" s="37" t="s">
        <v>50</v>
      </c>
      <c r="E89" s="39">
        <f t="shared" si="159"/>
        <v>0</v>
      </c>
      <c r="F89" s="38"/>
      <c r="G89" s="38"/>
      <c r="H89" s="38"/>
      <c r="I89" s="38"/>
      <c r="J89" s="38"/>
      <c r="K89" s="38"/>
      <c r="L89" s="38"/>
      <c r="M89" s="38"/>
      <c r="N89" s="38"/>
      <c r="O89" s="38"/>
      <c r="P89" s="38"/>
    </row>
    <row r="90" spans="1:16" s="12" customFormat="1" x14ac:dyDescent="0.25">
      <c r="A90" s="90"/>
      <c r="B90" s="91"/>
      <c r="C90" s="36"/>
      <c r="D90" s="37" t="s">
        <v>52</v>
      </c>
      <c r="E90" s="39">
        <f t="shared" si="159"/>
        <v>0</v>
      </c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</row>
    <row r="91" spans="1:16" s="22" customFormat="1" x14ac:dyDescent="0.25">
      <c r="A91" s="90" t="s">
        <v>89</v>
      </c>
      <c r="B91" s="91" t="s">
        <v>90</v>
      </c>
      <c r="C91" s="36"/>
      <c r="D91" s="37" t="s">
        <v>48</v>
      </c>
      <c r="E91" s="38">
        <f>SUM(F91:P91)</f>
        <v>2790.6</v>
      </c>
      <c r="F91" s="39">
        <f>SUM(F92:F95)</f>
        <v>0</v>
      </c>
      <c r="G91" s="39">
        <f t="shared" ref="G91" si="160">SUM(G92:G95)</f>
        <v>790.6</v>
      </c>
      <c r="H91" s="39">
        <f t="shared" ref="H91" si="161">SUM(H92:H95)</f>
        <v>2000</v>
      </c>
      <c r="I91" s="39">
        <f t="shared" ref="I91" si="162">SUM(I92:I95)</f>
        <v>0</v>
      </c>
      <c r="J91" s="39">
        <f t="shared" ref="J91" si="163">SUM(J92:J95)</f>
        <v>0</v>
      </c>
      <c r="K91" s="39">
        <f t="shared" ref="K91" si="164">SUM(K92:K95)</f>
        <v>0</v>
      </c>
      <c r="L91" s="39">
        <f t="shared" ref="L91" si="165">SUM(L92:L95)</f>
        <v>0</v>
      </c>
      <c r="M91" s="39">
        <f t="shared" ref="M91" si="166">SUM(M92:M95)</f>
        <v>0</v>
      </c>
      <c r="N91" s="39">
        <f t="shared" ref="N91" si="167">SUM(N92:N95)</f>
        <v>0</v>
      </c>
      <c r="O91" s="39">
        <f t="shared" ref="O91" si="168">SUM(O92:O95)</f>
        <v>0</v>
      </c>
      <c r="P91" s="39">
        <f t="shared" ref="P91" si="169">SUM(P92:P95)</f>
        <v>0</v>
      </c>
    </row>
    <row r="92" spans="1:16" s="12" customFormat="1" x14ac:dyDescent="0.25">
      <c r="A92" s="90"/>
      <c r="B92" s="91"/>
      <c r="C92" s="36"/>
      <c r="D92" s="37" t="s">
        <v>49</v>
      </c>
      <c r="E92" s="39">
        <f t="shared" ref="E92:E95" si="170">SUM(F92:P92)</f>
        <v>2790.6</v>
      </c>
      <c r="F92" s="38"/>
      <c r="G92" s="38">
        <v>790.6</v>
      </c>
      <c r="H92" s="38">
        <v>2000</v>
      </c>
      <c r="I92" s="38"/>
      <c r="J92" s="38"/>
      <c r="K92" s="38"/>
      <c r="L92" s="38"/>
      <c r="M92" s="38"/>
      <c r="N92" s="38"/>
      <c r="O92" s="38"/>
      <c r="P92" s="38"/>
    </row>
    <row r="93" spans="1:16" s="12" customFormat="1" x14ac:dyDescent="0.25">
      <c r="A93" s="90"/>
      <c r="B93" s="91"/>
      <c r="C93" s="36"/>
      <c r="D93" s="37" t="s">
        <v>51</v>
      </c>
      <c r="E93" s="39">
        <f t="shared" si="170"/>
        <v>0</v>
      </c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</row>
    <row r="94" spans="1:16" s="12" customFormat="1" x14ac:dyDescent="0.25">
      <c r="A94" s="90"/>
      <c r="B94" s="91"/>
      <c r="C94" s="36"/>
      <c r="D94" s="37" t="s">
        <v>50</v>
      </c>
      <c r="E94" s="39">
        <f t="shared" si="170"/>
        <v>0</v>
      </c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/>
    </row>
    <row r="95" spans="1:16" s="12" customFormat="1" x14ac:dyDescent="0.25">
      <c r="A95" s="90"/>
      <c r="B95" s="91"/>
      <c r="C95" s="36"/>
      <c r="D95" s="37" t="s">
        <v>52</v>
      </c>
      <c r="E95" s="39">
        <f t="shared" si="170"/>
        <v>0</v>
      </c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</row>
    <row r="96" spans="1:16" s="22" customFormat="1" ht="15.75" customHeight="1" x14ac:dyDescent="0.25">
      <c r="A96" s="90" t="s">
        <v>91</v>
      </c>
      <c r="B96" s="91" t="s">
        <v>92</v>
      </c>
      <c r="C96" s="36"/>
      <c r="D96" s="37" t="s">
        <v>48</v>
      </c>
      <c r="E96" s="38">
        <f>SUM(F96:P96)</f>
        <v>512</v>
      </c>
      <c r="F96" s="39">
        <f>SUM(F97:F100)</f>
        <v>0</v>
      </c>
      <c r="G96" s="39">
        <f t="shared" ref="G96" si="171">SUM(G97:G100)</f>
        <v>0</v>
      </c>
      <c r="H96" s="39">
        <f t="shared" ref="H96" si="172">SUM(H97:H100)</f>
        <v>512</v>
      </c>
      <c r="I96" s="39">
        <f t="shared" ref="I96" si="173">SUM(I97:I100)</f>
        <v>0</v>
      </c>
      <c r="J96" s="39">
        <f t="shared" ref="J96" si="174">SUM(J97:J100)</f>
        <v>0</v>
      </c>
      <c r="K96" s="39">
        <f t="shared" ref="K96" si="175">SUM(K97:K100)</f>
        <v>0</v>
      </c>
      <c r="L96" s="39">
        <f t="shared" ref="L96" si="176">SUM(L97:L100)</f>
        <v>0</v>
      </c>
      <c r="M96" s="39">
        <f t="shared" ref="M96" si="177">SUM(M97:M100)</f>
        <v>0</v>
      </c>
      <c r="N96" s="39">
        <f t="shared" ref="N96" si="178">SUM(N97:N100)</f>
        <v>0</v>
      </c>
      <c r="O96" s="39">
        <f t="shared" ref="O96" si="179">SUM(O97:O100)</f>
        <v>0</v>
      </c>
      <c r="P96" s="39">
        <f t="shared" ref="P96" si="180">SUM(P97:P100)</f>
        <v>0</v>
      </c>
    </row>
    <row r="97" spans="1:16" s="12" customFormat="1" x14ac:dyDescent="0.25">
      <c r="A97" s="90"/>
      <c r="B97" s="91"/>
      <c r="C97" s="36"/>
      <c r="D97" s="37" t="s">
        <v>49</v>
      </c>
      <c r="E97" s="39">
        <f t="shared" ref="E97:E100" si="181">SUM(F97:P97)</f>
        <v>512</v>
      </c>
      <c r="F97" s="38"/>
      <c r="G97" s="38"/>
      <c r="H97" s="38">
        <v>512</v>
      </c>
      <c r="I97" s="38"/>
      <c r="J97" s="38"/>
      <c r="K97" s="38"/>
      <c r="L97" s="38"/>
      <c r="M97" s="38"/>
      <c r="N97" s="38"/>
      <c r="O97" s="38"/>
      <c r="P97" s="38"/>
    </row>
    <row r="98" spans="1:16" s="12" customFormat="1" x14ac:dyDescent="0.25">
      <c r="A98" s="90"/>
      <c r="B98" s="91"/>
      <c r="C98" s="36"/>
      <c r="D98" s="37" t="s">
        <v>51</v>
      </c>
      <c r="E98" s="39">
        <f t="shared" si="181"/>
        <v>0</v>
      </c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</row>
    <row r="99" spans="1:16" s="12" customFormat="1" x14ac:dyDescent="0.25">
      <c r="A99" s="90"/>
      <c r="B99" s="91"/>
      <c r="C99" s="36"/>
      <c r="D99" s="37" t="s">
        <v>50</v>
      </c>
      <c r="E99" s="39">
        <f t="shared" si="181"/>
        <v>0</v>
      </c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</row>
    <row r="100" spans="1:16" s="12" customFormat="1" x14ac:dyDescent="0.25">
      <c r="A100" s="90"/>
      <c r="B100" s="91"/>
      <c r="C100" s="36"/>
      <c r="D100" s="37" t="s">
        <v>52</v>
      </c>
      <c r="E100" s="39">
        <f t="shared" si="181"/>
        <v>0</v>
      </c>
      <c r="F100" s="38"/>
      <c r="G100" s="38"/>
      <c r="H100" s="38"/>
      <c r="I100" s="38"/>
      <c r="J100" s="38"/>
      <c r="K100" s="38"/>
      <c r="L100" s="38"/>
      <c r="M100" s="38"/>
      <c r="N100" s="38"/>
      <c r="O100" s="38"/>
      <c r="P100" s="38"/>
    </row>
    <row r="101" spans="1:16" s="22" customFormat="1" x14ac:dyDescent="0.25">
      <c r="A101" s="65" t="s">
        <v>93</v>
      </c>
      <c r="B101" s="66" t="s">
        <v>94</v>
      </c>
      <c r="C101" s="24"/>
      <c r="D101" s="16" t="s">
        <v>48</v>
      </c>
      <c r="E101" s="17">
        <f>SUM(F101:P101)</f>
        <v>415.9</v>
      </c>
      <c r="F101" s="32">
        <f>SUM(F102:F105)</f>
        <v>415.9</v>
      </c>
      <c r="G101" s="32">
        <f t="shared" ref="G101" si="182">SUM(G102:G105)</f>
        <v>0</v>
      </c>
      <c r="H101" s="32">
        <f t="shared" ref="H101" si="183">SUM(H102:H105)</f>
        <v>0</v>
      </c>
      <c r="I101" s="32">
        <f t="shared" ref="I101" si="184">SUM(I102:I105)</f>
        <v>0</v>
      </c>
      <c r="J101" s="32">
        <f t="shared" ref="J101" si="185">SUM(J102:J105)</f>
        <v>0</v>
      </c>
      <c r="K101" s="32">
        <f t="shared" ref="K101" si="186">SUM(K102:K105)</f>
        <v>0</v>
      </c>
      <c r="L101" s="32">
        <f t="shared" ref="L101" si="187">SUM(L102:L105)</f>
        <v>0</v>
      </c>
      <c r="M101" s="32">
        <f t="shared" ref="M101" si="188">SUM(M102:M105)</f>
        <v>0</v>
      </c>
      <c r="N101" s="32">
        <f t="shared" ref="N101" si="189">SUM(N102:N105)</f>
        <v>0</v>
      </c>
      <c r="O101" s="32">
        <f t="shared" ref="O101" si="190">SUM(O102:O105)</f>
        <v>0</v>
      </c>
      <c r="P101" s="32">
        <f t="shared" ref="P101" si="191">SUM(P102:P105)</f>
        <v>0</v>
      </c>
    </row>
    <row r="102" spans="1:16" s="12" customFormat="1" x14ac:dyDescent="0.25">
      <c r="A102" s="65"/>
      <c r="B102" s="66"/>
      <c r="C102" s="24"/>
      <c r="D102" s="16" t="s">
        <v>49</v>
      </c>
      <c r="E102" s="32">
        <f t="shared" ref="E102:E105" si="192">SUM(F102:P102)</f>
        <v>415.9</v>
      </c>
      <c r="F102" s="17">
        <f>F107</f>
        <v>415.9</v>
      </c>
      <c r="G102" s="17">
        <f t="shared" ref="G102:P102" si="193">G107</f>
        <v>0</v>
      </c>
      <c r="H102" s="17">
        <f t="shared" si="193"/>
        <v>0</v>
      </c>
      <c r="I102" s="17">
        <f t="shared" si="193"/>
        <v>0</v>
      </c>
      <c r="J102" s="17">
        <f t="shared" si="193"/>
        <v>0</v>
      </c>
      <c r="K102" s="17">
        <f t="shared" si="193"/>
        <v>0</v>
      </c>
      <c r="L102" s="17">
        <f t="shared" si="193"/>
        <v>0</v>
      </c>
      <c r="M102" s="17">
        <f t="shared" si="193"/>
        <v>0</v>
      </c>
      <c r="N102" s="17">
        <f t="shared" si="193"/>
        <v>0</v>
      </c>
      <c r="O102" s="17">
        <f t="shared" si="193"/>
        <v>0</v>
      </c>
      <c r="P102" s="17">
        <f t="shared" si="193"/>
        <v>0</v>
      </c>
    </row>
    <row r="103" spans="1:16" s="12" customFormat="1" x14ac:dyDescent="0.25">
      <c r="A103" s="65"/>
      <c r="B103" s="66"/>
      <c r="C103" s="24"/>
      <c r="D103" s="16" t="s">
        <v>51</v>
      </c>
      <c r="E103" s="32">
        <f t="shared" si="192"/>
        <v>0</v>
      </c>
      <c r="F103" s="17">
        <f t="shared" ref="F103:P105" si="194">F108</f>
        <v>0</v>
      </c>
      <c r="G103" s="17">
        <f t="shared" si="194"/>
        <v>0</v>
      </c>
      <c r="H103" s="17">
        <f t="shared" si="194"/>
        <v>0</v>
      </c>
      <c r="I103" s="17">
        <f t="shared" si="194"/>
        <v>0</v>
      </c>
      <c r="J103" s="17">
        <f t="shared" si="194"/>
        <v>0</v>
      </c>
      <c r="K103" s="17">
        <f t="shared" si="194"/>
        <v>0</v>
      </c>
      <c r="L103" s="17">
        <f t="shared" si="194"/>
        <v>0</v>
      </c>
      <c r="M103" s="17">
        <f t="shared" si="194"/>
        <v>0</v>
      </c>
      <c r="N103" s="17">
        <f t="shared" si="194"/>
        <v>0</v>
      </c>
      <c r="O103" s="17">
        <f t="shared" si="194"/>
        <v>0</v>
      </c>
      <c r="P103" s="17">
        <f t="shared" si="194"/>
        <v>0</v>
      </c>
    </row>
    <row r="104" spans="1:16" s="12" customFormat="1" x14ac:dyDescent="0.25">
      <c r="A104" s="65"/>
      <c r="B104" s="66"/>
      <c r="C104" s="24"/>
      <c r="D104" s="16" t="s">
        <v>50</v>
      </c>
      <c r="E104" s="32">
        <f t="shared" si="192"/>
        <v>0</v>
      </c>
      <c r="F104" s="17">
        <f t="shared" si="194"/>
        <v>0</v>
      </c>
      <c r="G104" s="17">
        <f t="shared" si="194"/>
        <v>0</v>
      </c>
      <c r="H104" s="17">
        <f t="shared" si="194"/>
        <v>0</v>
      </c>
      <c r="I104" s="17">
        <f t="shared" si="194"/>
        <v>0</v>
      </c>
      <c r="J104" s="17">
        <f t="shared" si="194"/>
        <v>0</v>
      </c>
      <c r="K104" s="17">
        <f t="shared" si="194"/>
        <v>0</v>
      </c>
      <c r="L104" s="17">
        <f t="shared" si="194"/>
        <v>0</v>
      </c>
      <c r="M104" s="17">
        <f t="shared" si="194"/>
        <v>0</v>
      </c>
      <c r="N104" s="17">
        <f t="shared" si="194"/>
        <v>0</v>
      </c>
      <c r="O104" s="17">
        <f t="shared" si="194"/>
        <v>0</v>
      </c>
      <c r="P104" s="17">
        <f t="shared" si="194"/>
        <v>0</v>
      </c>
    </row>
    <row r="105" spans="1:16" s="12" customFormat="1" x14ac:dyDescent="0.25">
      <c r="A105" s="65"/>
      <c r="B105" s="66"/>
      <c r="C105" s="24"/>
      <c r="D105" s="16" t="s">
        <v>52</v>
      </c>
      <c r="E105" s="32">
        <f t="shared" si="192"/>
        <v>0</v>
      </c>
      <c r="F105" s="17">
        <f t="shared" si="194"/>
        <v>0</v>
      </c>
      <c r="G105" s="17">
        <f t="shared" si="194"/>
        <v>0</v>
      </c>
      <c r="H105" s="17">
        <f t="shared" si="194"/>
        <v>0</v>
      </c>
      <c r="I105" s="17">
        <f t="shared" si="194"/>
        <v>0</v>
      </c>
      <c r="J105" s="17">
        <f t="shared" si="194"/>
        <v>0</v>
      </c>
      <c r="K105" s="17">
        <f t="shared" si="194"/>
        <v>0</v>
      </c>
      <c r="L105" s="17">
        <f t="shared" si="194"/>
        <v>0</v>
      </c>
      <c r="M105" s="17">
        <f t="shared" si="194"/>
        <v>0</v>
      </c>
      <c r="N105" s="17">
        <f t="shared" si="194"/>
        <v>0</v>
      </c>
      <c r="O105" s="17">
        <f t="shared" si="194"/>
        <v>0</v>
      </c>
      <c r="P105" s="17">
        <f t="shared" si="194"/>
        <v>0</v>
      </c>
    </row>
    <row r="106" spans="1:16" s="22" customFormat="1" x14ac:dyDescent="0.25">
      <c r="A106" s="90" t="s">
        <v>95</v>
      </c>
      <c r="B106" s="91" t="s">
        <v>96</v>
      </c>
      <c r="C106" s="36"/>
      <c r="D106" s="37" t="s">
        <v>48</v>
      </c>
      <c r="E106" s="38">
        <f>SUM(F106:P106)</f>
        <v>415.9</v>
      </c>
      <c r="F106" s="39">
        <f>SUM(F107:F110)</f>
        <v>415.9</v>
      </c>
      <c r="G106" s="39">
        <f t="shared" ref="G106" si="195">SUM(G107:G110)</f>
        <v>0</v>
      </c>
      <c r="H106" s="39">
        <f t="shared" ref="H106" si="196">SUM(H107:H110)</f>
        <v>0</v>
      </c>
      <c r="I106" s="39">
        <f t="shared" ref="I106" si="197">SUM(I107:I110)</f>
        <v>0</v>
      </c>
      <c r="J106" s="39">
        <f t="shared" ref="J106" si="198">SUM(J107:J110)</f>
        <v>0</v>
      </c>
      <c r="K106" s="39">
        <f t="shared" ref="K106" si="199">SUM(K107:K110)</f>
        <v>0</v>
      </c>
      <c r="L106" s="39">
        <f t="shared" ref="L106" si="200">SUM(L107:L110)</f>
        <v>0</v>
      </c>
      <c r="M106" s="39">
        <f t="shared" ref="M106" si="201">SUM(M107:M110)</f>
        <v>0</v>
      </c>
      <c r="N106" s="39">
        <f t="shared" ref="N106" si="202">SUM(N107:N110)</f>
        <v>0</v>
      </c>
      <c r="O106" s="39">
        <f t="shared" ref="O106" si="203">SUM(O107:O110)</f>
        <v>0</v>
      </c>
      <c r="P106" s="39">
        <f t="shared" ref="P106" si="204">SUM(P107:P110)</f>
        <v>0</v>
      </c>
    </row>
    <row r="107" spans="1:16" s="12" customFormat="1" x14ac:dyDescent="0.25">
      <c r="A107" s="90"/>
      <c r="B107" s="91"/>
      <c r="C107" s="36"/>
      <c r="D107" s="37" t="s">
        <v>49</v>
      </c>
      <c r="E107" s="39">
        <f t="shared" ref="E107:E110" si="205">SUM(F107:P107)</f>
        <v>415.9</v>
      </c>
      <c r="F107" s="38">
        <v>415.9</v>
      </c>
      <c r="G107" s="38"/>
      <c r="H107" s="38"/>
      <c r="I107" s="38"/>
      <c r="J107" s="38"/>
      <c r="K107" s="38"/>
      <c r="L107" s="38"/>
      <c r="M107" s="38"/>
      <c r="N107" s="38"/>
      <c r="O107" s="38"/>
      <c r="P107" s="38"/>
    </row>
    <row r="108" spans="1:16" s="12" customFormat="1" x14ac:dyDescent="0.25">
      <c r="A108" s="90"/>
      <c r="B108" s="91"/>
      <c r="C108" s="36"/>
      <c r="D108" s="37" t="s">
        <v>51</v>
      </c>
      <c r="E108" s="39">
        <f t="shared" si="205"/>
        <v>0</v>
      </c>
      <c r="F108" s="38"/>
      <c r="G108" s="38"/>
      <c r="H108" s="38"/>
      <c r="I108" s="38"/>
      <c r="J108" s="38"/>
      <c r="K108" s="38"/>
      <c r="L108" s="38"/>
      <c r="M108" s="38"/>
      <c r="N108" s="38"/>
      <c r="O108" s="38"/>
      <c r="P108" s="38"/>
    </row>
    <row r="109" spans="1:16" s="12" customFormat="1" x14ac:dyDescent="0.25">
      <c r="A109" s="90"/>
      <c r="B109" s="91"/>
      <c r="C109" s="36"/>
      <c r="D109" s="37" t="s">
        <v>50</v>
      </c>
      <c r="E109" s="39">
        <f t="shared" si="205"/>
        <v>0</v>
      </c>
      <c r="F109" s="38"/>
      <c r="G109" s="38"/>
      <c r="H109" s="38"/>
      <c r="I109" s="38"/>
      <c r="J109" s="38"/>
      <c r="K109" s="38"/>
      <c r="L109" s="38"/>
      <c r="M109" s="38"/>
      <c r="N109" s="38"/>
      <c r="O109" s="38"/>
      <c r="P109" s="38"/>
    </row>
    <row r="110" spans="1:16" s="12" customFormat="1" x14ac:dyDescent="0.25">
      <c r="A110" s="90"/>
      <c r="B110" s="91"/>
      <c r="C110" s="36"/>
      <c r="D110" s="37" t="s">
        <v>52</v>
      </c>
      <c r="E110" s="39">
        <f t="shared" si="205"/>
        <v>0</v>
      </c>
      <c r="F110" s="38"/>
      <c r="G110" s="38"/>
      <c r="H110" s="38"/>
      <c r="I110" s="38"/>
      <c r="J110" s="38"/>
      <c r="K110" s="38"/>
      <c r="L110" s="38"/>
      <c r="M110" s="38"/>
      <c r="N110" s="38"/>
      <c r="O110" s="38"/>
      <c r="P110" s="38"/>
    </row>
    <row r="111" spans="1:16" s="22" customFormat="1" x14ac:dyDescent="0.25">
      <c r="A111" s="65" t="s">
        <v>97</v>
      </c>
      <c r="B111" s="66" t="s">
        <v>98</v>
      </c>
      <c r="C111" s="24"/>
      <c r="D111" s="16" t="s">
        <v>48</v>
      </c>
      <c r="E111" s="17">
        <f>SUM(F111:P111)</f>
        <v>21146.6</v>
      </c>
      <c r="F111" s="32">
        <f>SUM(F112:F115)</f>
        <v>0</v>
      </c>
      <c r="G111" s="32">
        <f t="shared" ref="G111" si="206">SUM(G112:G115)</f>
        <v>7793.8</v>
      </c>
      <c r="H111" s="32">
        <f t="shared" ref="H111" si="207">SUM(H112:H115)</f>
        <v>11245.8</v>
      </c>
      <c r="I111" s="32">
        <f t="shared" ref="I111" si="208">SUM(I112:I115)</f>
        <v>1400</v>
      </c>
      <c r="J111" s="32">
        <f t="shared" ref="J111" si="209">SUM(J112:J115)</f>
        <v>700</v>
      </c>
      <c r="K111" s="32">
        <f t="shared" ref="K111" si="210">SUM(K112:K115)</f>
        <v>7</v>
      </c>
      <c r="L111" s="32">
        <f t="shared" ref="L111" si="211">SUM(L112:L115)</f>
        <v>0</v>
      </c>
      <c r="M111" s="32">
        <f t="shared" ref="M111" si="212">SUM(M112:M115)</f>
        <v>0</v>
      </c>
      <c r="N111" s="32">
        <f t="shared" ref="N111" si="213">SUM(N112:N115)</f>
        <v>0</v>
      </c>
      <c r="O111" s="32">
        <f t="shared" ref="O111" si="214">SUM(O112:O115)</f>
        <v>0</v>
      </c>
      <c r="P111" s="32">
        <f t="shared" ref="P111" si="215">SUM(P112:P115)</f>
        <v>0</v>
      </c>
    </row>
    <row r="112" spans="1:16" s="12" customFormat="1" x14ac:dyDescent="0.25">
      <c r="A112" s="65"/>
      <c r="B112" s="66"/>
      <c r="C112" s="24"/>
      <c r="D112" s="16" t="s">
        <v>49</v>
      </c>
      <c r="E112" s="32">
        <f t="shared" ref="E112:E115" si="216">SUM(F112:P112)</f>
        <v>7909.6</v>
      </c>
      <c r="F112" s="17">
        <f>F117+F122+F127</f>
        <v>0</v>
      </c>
      <c r="G112" s="17">
        <f t="shared" ref="G112:P112" si="217">G117+G122+G127</f>
        <v>793.8</v>
      </c>
      <c r="H112" s="17">
        <f t="shared" si="217"/>
        <v>7087.8</v>
      </c>
      <c r="I112" s="17">
        <f t="shared" si="217"/>
        <v>14</v>
      </c>
      <c r="J112" s="17">
        <v>7</v>
      </c>
      <c r="K112" s="17">
        <v>7</v>
      </c>
      <c r="L112" s="17">
        <f t="shared" si="217"/>
        <v>0</v>
      </c>
      <c r="M112" s="17">
        <f t="shared" si="217"/>
        <v>0</v>
      </c>
      <c r="N112" s="17">
        <f t="shared" si="217"/>
        <v>0</v>
      </c>
      <c r="O112" s="17">
        <f t="shared" si="217"/>
        <v>0</v>
      </c>
      <c r="P112" s="17">
        <f t="shared" si="217"/>
        <v>0</v>
      </c>
    </row>
    <row r="113" spans="1:16" s="12" customFormat="1" x14ac:dyDescent="0.25">
      <c r="A113" s="65"/>
      <c r="B113" s="66"/>
      <c r="C113" s="24"/>
      <c r="D113" s="16" t="s">
        <v>51</v>
      </c>
      <c r="E113" s="32">
        <f t="shared" si="216"/>
        <v>13237</v>
      </c>
      <c r="F113" s="17">
        <f t="shared" ref="F113:P115" si="218">F118+F123+F128</f>
        <v>0</v>
      </c>
      <c r="G113" s="17">
        <f t="shared" si="218"/>
        <v>7000</v>
      </c>
      <c r="H113" s="17">
        <f t="shared" si="218"/>
        <v>4158</v>
      </c>
      <c r="I113" s="17">
        <f t="shared" si="218"/>
        <v>1386</v>
      </c>
      <c r="J113" s="17">
        <v>693</v>
      </c>
      <c r="K113" s="17">
        <f t="shared" si="218"/>
        <v>0</v>
      </c>
      <c r="L113" s="17">
        <f t="shared" si="218"/>
        <v>0</v>
      </c>
      <c r="M113" s="17">
        <f t="shared" si="218"/>
        <v>0</v>
      </c>
      <c r="N113" s="17">
        <f t="shared" si="218"/>
        <v>0</v>
      </c>
      <c r="O113" s="17">
        <f t="shared" si="218"/>
        <v>0</v>
      </c>
      <c r="P113" s="17">
        <f t="shared" si="218"/>
        <v>0</v>
      </c>
    </row>
    <row r="114" spans="1:16" s="12" customFormat="1" x14ac:dyDescent="0.25">
      <c r="A114" s="65"/>
      <c r="B114" s="66"/>
      <c r="C114" s="24"/>
      <c r="D114" s="16" t="s">
        <v>50</v>
      </c>
      <c r="E114" s="32">
        <f t="shared" si="216"/>
        <v>0</v>
      </c>
      <c r="F114" s="17">
        <f t="shared" si="218"/>
        <v>0</v>
      </c>
      <c r="G114" s="17">
        <f t="shared" si="218"/>
        <v>0</v>
      </c>
      <c r="H114" s="17">
        <f t="shared" si="218"/>
        <v>0</v>
      </c>
      <c r="I114" s="17">
        <f t="shared" si="218"/>
        <v>0</v>
      </c>
      <c r="J114" s="17">
        <f t="shared" si="218"/>
        <v>0</v>
      </c>
      <c r="K114" s="17">
        <f t="shared" si="218"/>
        <v>0</v>
      </c>
      <c r="L114" s="17">
        <f t="shared" si="218"/>
        <v>0</v>
      </c>
      <c r="M114" s="17">
        <f t="shared" si="218"/>
        <v>0</v>
      </c>
      <c r="N114" s="17">
        <f t="shared" si="218"/>
        <v>0</v>
      </c>
      <c r="O114" s="17">
        <f t="shared" si="218"/>
        <v>0</v>
      </c>
      <c r="P114" s="17">
        <f t="shared" si="218"/>
        <v>0</v>
      </c>
    </row>
    <row r="115" spans="1:16" s="12" customFormat="1" x14ac:dyDescent="0.25">
      <c r="A115" s="65"/>
      <c r="B115" s="66"/>
      <c r="C115" s="24"/>
      <c r="D115" s="16" t="s">
        <v>52</v>
      </c>
      <c r="E115" s="32">
        <f t="shared" si="216"/>
        <v>0</v>
      </c>
      <c r="F115" s="17">
        <f t="shared" si="218"/>
        <v>0</v>
      </c>
      <c r="G115" s="17">
        <f t="shared" si="218"/>
        <v>0</v>
      </c>
      <c r="H115" s="17">
        <f t="shared" si="218"/>
        <v>0</v>
      </c>
      <c r="I115" s="17">
        <f t="shared" si="218"/>
        <v>0</v>
      </c>
      <c r="J115" s="17">
        <f t="shared" si="218"/>
        <v>0</v>
      </c>
      <c r="K115" s="17">
        <f t="shared" si="218"/>
        <v>0</v>
      </c>
      <c r="L115" s="17">
        <f t="shared" si="218"/>
        <v>0</v>
      </c>
      <c r="M115" s="17">
        <f t="shared" si="218"/>
        <v>0</v>
      </c>
      <c r="N115" s="17">
        <f t="shared" si="218"/>
        <v>0</v>
      </c>
      <c r="O115" s="17">
        <f t="shared" si="218"/>
        <v>0</v>
      </c>
      <c r="P115" s="17">
        <f t="shared" si="218"/>
        <v>0</v>
      </c>
    </row>
    <row r="116" spans="1:16" s="22" customFormat="1" x14ac:dyDescent="0.25">
      <c r="A116" s="90" t="s">
        <v>99</v>
      </c>
      <c r="B116" s="91" t="s">
        <v>100</v>
      </c>
      <c r="C116" s="36"/>
      <c r="D116" s="37" t="s">
        <v>48</v>
      </c>
      <c r="E116" s="38">
        <f>SUM(F116:P116)</f>
        <v>234.5</v>
      </c>
      <c r="F116" s="39">
        <f>SUM(F117:F120)</f>
        <v>0</v>
      </c>
      <c r="G116" s="39">
        <f t="shared" ref="G116" si="219">SUM(G117:G120)</f>
        <v>234.5</v>
      </c>
      <c r="H116" s="39">
        <f t="shared" ref="H116" si="220">SUM(H117:H120)</f>
        <v>0</v>
      </c>
      <c r="I116" s="39">
        <f t="shared" ref="I116" si="221">SUM(I117:I120)</f>
        <v>0</v>
      </c>
      <c r="J116" s="39">
        <f t="shared" ref="J116" si="222">SUM(J117:J120)</f>
        <v>0</v>
      </c>
      <c r="K116" s="39">
        <f t="shared" ref="K116" si="223">SUM(K117:K120)</f>
        <v>0</v>
      </c>
      <c r="L116" s="39">
        <f t="shared" ref="L116" si="224">SUM(L117:L120)</f>
        <v>0</v>
      </c>
      <c r="M116" s="39">
        <f t="shared" ref="M116" si="225">SUM(M117:M120)</f>
        <v>0</v>
      </c>
      <c r="N116" s="39">
        <f t="shared" ref="N116" si="226">SUM(N117:N120)</f>
        <v>0</v>
      </c>
      <c r="O116" s="39">
        <f t="shared" ref="O116" si="227">SUM(O117:O120)</f>
        <v>0</v>
      </c>
      <c r="P116" s="39">
        <f t="shared" ref="P116" si="228">SUM(P117:P120)</f>
        <v>0</v>
      </c>
    </row>
    <row r="117" spans="1:16" s="12" customFormat="1" x14ac:dyDescent="0.25">
      <c r="A117" s="90"/>
      <c r="B117" s="91"/>
      <c r="C117" s="36"/>
      <c r="D117" s="37" t="s">
        <v>49</v>
      </c>
      <c r="E117" s="39">
        <f t="shared" ref="E117:E120" si="229">SUM(F117:P117)</f>
        <v>234.5</v>
      </c>
      <c r="F117" s="38"/>
      <c r="G117" s="38">
        <v>234.5</v>
      </c>
      <c r="H117" s="38"/>
      <c r="I117" s="38"/>
      <c r="J117" s="38"/>
      <c r="K117" s="38"/>
      <c r="L117" s="38"/>
      <c r="M117" s="38"/>
      <c r="N117" s="38"/>
      <c r="O117" s="38"/>
      <c r="P117" s="38"/>
    </row>
    <row r="118" spans="1:16" s="12" customFormat="1" x14ac:dyDescent="0.25">
      <c r="A118" s="90"/>
      <c r="B118" s="91"/>
      <c r="C118" s="36"/>
      <c r="D118" s="37" t="s">
        <v>51</v>
      </c>
      <c r="E118" s="39">
        <f t="shared" si="229"/>
        <v>0</v>
      </c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</row>
    <row r="119" spans="1:16" s="12" customFormat="1" x14ac:dyDescent="0.25">
      <c r="A119" s="90"/>
      <c r="B119" s="91"/>
      <c r="C119" s="36"/>
      <c r="D119" s="37" t="s">
        <v>50</v>
      </c>
      <c r="E119" s="39">
        <f t="shared" si="229"/>
        <v>0</v>
      </c>
      <c r="F119" s="38"/>
      <c r="G119" s="38"/>
      <c r="H119" s="38"/>
      <c r="I119" s="38"/>
      <c r="J119" s="38"/>
      <c r="K119" s="38"/>
      <c r="L119" s="38"/>
      <c r="M119" s="38"/>
      <c r="N119" s="38"/>
      <c r="O119" s="38"/>
      <c r="P119" s="38"/>
    </row>
    <row r="120" spans="1:16" s="12" customFormat="1" x14ac:dyDescent="0.25">
      <c r="A120" s="90"/>
      <c r="B120" s="91"/>
      <c r="C120" s="36"/>
      <c r="D120" s="37" t="s">
        <v>52</v>
      </c>
      <c r="E120" s="39">
        <f t="shared" si="229"/>
        <v>0</v>
      </c>
      <c r="F120" s="38"/>
      <c r="G120" s="38"/>
      <c r="H120" s="38"/>
      <c r="I120" s="38"/>
      <c r="J120" s="38"/>
      <c r="K120" s="38"/>
      <c r="L120" s="38"/>
      <c r="M120" s="38"/>
      <c r="N120" s="38"/>
      <c r="O120" s="38"/>
      <c r="P120" s="38"/>
    </row>
    <row r="121" spans="1:16" s="22" customFormat="1" x14ac:dyDescent="0.25">
      <c r="A121" s="90" t="s">
        <v>101</v>
      </c>
      <c r="B121" s="91" t="s">
        <v>102</v>
      </c>
      <c r="C121" s="36"/>
      <c r="D121" s="37" t="s">
        <v>48</v>
      </c>
      <c r="E121" s="38">
        <f>SUM(F121:P121)</f>
        <v>12846.900000000001</v>
      </c>
      <c r="F121" s="39">
        <f>SUM(F122:F125)</f>
        <v>0</v>
      </c>
      <c r="G121" s="39">
        <f t="shared" ref="G121" si="230">SUM(G122:G125)</f>
        <v>7559.3</v>
      </c>
      <c r="H121" s="39">
        <f t="shared" ref="H121" si="231">SUM(H122:H125)</f>
        <v>5287.6</v>
      </c>
      <c r="I121" s="39">
        <f t="shared" ref="I121" si="232">SUM(I122:I125)</f>
        <v>0</v>
      </c>
      <c r="J121" s="39">
        <f t="shared" ref="J121" si="233">SUM(J122:J125)</f>
        <v>0</v>
      </c>
      <c r="K121" s="39">
        <f t="shared" ref="K121" si="234">SUM(K122:K125)</f>
        <v>0</v>
      </c>
      <c r="L121" s="39">
        <f t="shared" ref="L121" si="235">SUM(L122:L125)</f>
        <v>0</v>
      </c>
      <c r="M121" s="39">
        <f t="shared" ref="M121" si="236">SUM(M122:M125)</f>
        <v>0</v>
      </c>
      <c r="N121" s="39">
        <f t="shared" ref="N121" si="237">SUM(N122:N125)</f>
        <v>0</v>
      </c>
      <c r="O121" s="39">
        <f t="shared" ref="O121" si="238">SUM(O122:O125)</f>
        <v>0</v>
      </c>
      <c r="P121" s="39">
        <f t="shared" ref="P121" si="239">SUM(P122:P125)</f>
        <v>0</v>
      </c>
    </row>
    <row r="122" spans="1:16" s="12" customFormat="1" x14ac:dyDescent="0.25">
      <c r="A122" s="90"/>
      <c r="B122" s="91"/>
      <c r="C122" s="36"/>
      <c r="D122" s="37" t="s">
        <v>49</v>
      </c>
      <c r="E122" s="39">
        <f t="shared" ref="E122:E125" si="240">SUM(F122:P122)</f>
        <v>5846.9000000000005</v>
      </c>
      <c r="F122" s="38"/>
      <c r="G122" s="38">
        <v>559.29999999999995</v>
      </c>
      <c r="H122" s="38">
        <v>5287.6</v>
      </c>
      <c r="I122" s="38"/>
      <c r="J122" s="38"/>
      <c r="K122" s="38"/>
      <c r="L122" s="38"/>
      <c r="M122" s="38"/>
      <c r="N122" s="38"/>
      <c r="O122" s="38"/>
      <c r="P122" s="38"/>
    </row>
    <row r="123" spans="1:16" s="12" customFormat="1" x14ac:dyDescent="0.25">
      <c r="A123" s="90"/>
      <c r="B123" s="91"/>
      <c r="C123" s="36"/>
      <c r="D123" s="37" t="s">
        <v>51</v>
      </c>
      <c r="E123" s="39">
        <f t="shared" si="240"/>
        <v>7000</v>
      </c>
      <c r="F123" s="38"/>
      <c r="G123" s="38">
        <v>7000</v>
      </c>
      <c r="H123" s="38"/>
      <c r="I123" s="38"/>
      <c r="J123" s="38"/>
      <c r="K123" s="38"/>
      <c r="L123" s="38"/>
      <c r="M123" s="38"/>
      <c r="N123" s="38"/>
      <c r="O123" s="38"/>
      <c r="P123" s="38"/>
    </row>
    <row r="124" spans="1:16" s="12" customFormat="1" x14ac:dyDescent="0.25">
      <c r="A124" s="90"/>
      <c r="B124" s="91"/>
      <c r="C124" s="36"/>
      <c r="D124" s="37" t="s">
        <v>50</v>
      </c>
      <c r="E124" s="39">
        <f t="shared" si="240"/>
        <v>0</v>
      </c>
      <c r="F124" s="38"/>
      <c r="G124" s="38"/>
      <c r="H124" s="38"/>
      <c r="I124" s="38"/>
      <c r="J124" s="38"/>
      <c r="K124" s="38"/>
      <c r="L124" s="38"/>
      <c r="M124" s="38"/>
      <c r="N124" s="38"/>
      <c r="O124" s="38"/>
      <c r="P124" s="38"/>
    </row>
    <row r="125" spans="1:16" s="12" customFormat="1" x14ac:dyDescent="0.25">
      <c r="A125" s="90"/>
      <c r="B125" s="91"/>
      <c r="C125" s="36"/>
      <c r="D125" s="37" t="s">
        <v>52</v>
      </c>
      <c r="E125" s="39">
        <f t="shared" si="240"/>
        <v>0</v>
      </c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</row>
    <row r="126" spans="1:16" s="22" customFormat="1" x14ac:dyDescent="0.25">
      <c r="A126" s="90" t="s">
        <v>103</v>
      </c>
      <c r="B126" s="91" t="s">
        <v>104</v>
      </c>
      <c r="C126" s="36"/>
      <c r="D126" s="37" t="s">
        <v>48</v>
      </c>
      <c r="E126" s="38">
        <f>SUM(F126:P126)</f>
        <v>7358.2</v>
      </c>
      <c r="F126" s="39">
        <f>SUM(F127:F130)</f>
        <v>0</v>
      </c>
      <c r="G126" s="39">
        <f t="shared" ref="G126" si="241">SUM(G127:G130)</f>
        <v>0</v>
      </c>
      <c r="H126" s="39">
        <f t="shared" ref="H126" si="242">SUM(H127:H130)</f>
        <v>5958.2</v>
      </c>
      <c r="I126" s="39">
        <f t="shared" ref="I126" si="243">SUM(I127:I130)</f>
        <v>1400</v>
      </c>
      <c r="J126" s="39">
        <f t="shared" ref="J126" si="244">SUM(J127:J130)</f>
        <v>0</v>
      </c>
      <c r="K126" s="39">
        <f t="shared" ref="K126" si="245">SUM(K127:K130)</f>
        <v>0</v>
      </c>
      <c r="L126" s="39">
        <f t="shared" ref="L126" si="246">SUM(L127:L130)</f>
        <v>0</v>
      </c>
      <c r="M126" s="39">
        <f t="shared" ref="M126" si="247">SUM(M127:M130)</f>
        <v>0</v>
      </c>
      <c r="N126" s="39">
        <f t="shared" ref="N126" si="248">SUM(N127:N130)</f>
        <v>0</v>
      </c>
      <c r="O126" s="39">
        <f t="shared" ref="O126" si="249">SUM(O127:O130)</f>
        <v>0</v>
      </c>
      <c r="P126" s="39">
        <f t="shared" ref="P126" si="250">SUM(P127:P130)</f>
        <v>0</v>
      </c>
    </row>
    <row r="127" spans="1:16" s="12" customFormat="1" x14ac:dyDescent="0.25">
      <c r="A127" s="90"/>
      <c r="B127" s="91"/>
      <c r="C127" s="36"/>
      <c r="D127" s="37" t="s">
        <v>49</v>
      </c>
      <c r="E127" s="39">
        <f t="shared" ref="E127:E130" si="251">SUM(F127:P127)</f>
        <v>1814.2</v>
      </c>
      <c r="F127" s="38"/>
      <c r="G127" s="38"/>
      <c r="H127" s="38">
        <v>1800.2</v>
      </c>
      <c r="I127" s="38">
        <v>14</v>
      </c>
      <c r="J127" s="38"/>
      <c r="K127" s="38"/>
      <c r="L127" s="38"/>
      <c r="M127" s="38"/>
      <c r="N127" s="38"/>
      <c r="O127" s="38"/>
      <c r="P127" s="38"/>
    </row>
    <row r="128" spans="1:16" s="12" customFormat="1" x14ac:dyDescent="0.25">
      <c r="A128" s="90"/>
      <c r="B128" s="91"/>
      <c r="C128" s="36"/>
      <c r="D128" s="37" t="s">
        <v>51</v>
      </c>
      <c r="E128" s="39">
        <f t="shared" si="251"/>
        <v>5544</v>
      </c>
      <c r="F128" s="38"/>
      <c r="G128" s="38"/>
      <c r="H128" s="38">
        <v>4158</v>
      </c>
      <c r="I128" s="38">
        <v>1386</v>
      </c>
      <c r="J128" s="38"/>
      <c r="K128" s="38"/>
      <c r="L128" s="38"/>
      <c r="M128" s="38"/>
      <c r="N128" s="38"/>
      <c r="O128" s="38"/>
      <c r="P128" s="38"/>
    </row>
    <row r="129" spans="1:16" s="12" customFormat="1" x14ac:dyDescent="0.25">
      <c r="A129" s="90"/>
      <c r="B129" s="91"/>
      <c r="C129" s="36"/>
      <c r="D129" s="37" t="s">
        <v>50</v>
      </c>
      <c r="E129" s="39">
        <f t="shared" si="251"/>
        <v>0</v>
      </c>
      <c r="F129" s="38"/>
      <c r="G129" s="38"/>
      <c r="H129" s="38"/>
      <c r="I129" s="38"/>
      <c r="J129" s="38"/>
      <c r="K129" s="38"/>
      <c r="L129" s="38"/>
      <c r="M129" s="38"/>
      <c r="N129" s="38"/>
      <c r="O129" s="38"/>
      <c r="P129" s="38"/>
    </row>
    <row r="130" spans="1:16" s="12" customFormat="1" x14ac:dyDescent="0.25">
      <c r="A130" s="90"/>
      <c r="B130" s="91"/>
      <c r="C130" s="36"/>
      <c r="D130" s="37" t="s">
        <v>52</v>
      </c>
      <c r="E130" s="39">
        <f t="shared" si="251"/>
        <v>0</v>
      </c>
      <c r="F130" s="38"/>
      <c r="G130" s="38"/>
      <c r="H130" s="38"/>
      <c r="I130" s="38"/>
      <c r="J130" s="38"/>
      <c r="K130" s="38"/>
      <c r="L130" s="38"/>
      <c r="M130" s="38"/>
      <c r="N130" s="38"/>
      <c r="O130" s="38"/>
      <c r="P130" s="38"/>
    </row>
    <row r="131" spans="1:16" s="22" customFormat="1" x14ac:dyDescent="0.25">
      <c r="A131" s="65" t="s">
        <v>106</v>
      </c>
      <c r="B131" s="66" t="s">
        <v>105</v>
      </c>
      <c r="C131" s="24"/>
      <c r="D131" s="16" t="s">
        <v>48</v>
      </c>
      <c r="E131" s="17">
        <f>SUM(F131:P131)</f>
        <v>19200.900000000001</v>
      </c>
      <c r="F131" s="32">
        <f>SUM(F132:F135)</f>
        <v>2500</v>
      </c>
      <c r="G131" s="32">
        <f t="shared" ref="G131" si="252">SUM(G132:G135)</f>
        <v>800</v>
      </c>
      <c r="H131" s="32">
        <f t="shared" ref="H131" si="253">SUM(H132:H135)</f>
        <v>1900.9</v>
      </c>
      <c r="I131" s="32">
        <f t="shared" ref="I131" si="254">SUM(I132:I135)</f>
        <v>0</v>
      </c>
      <c r="J131" s="32">
        <f t="shared" ref="J131" si="255">SUM(J132:J135)</f>
        <v>2000</v>
      </c>
      <c r="K131" s="32">
        <f t="shared" ref="K131" si="256">SUM(K132:K135)</f>
        <v>2000</v>
      </c>
      <c r="L131" s="32">
        <f t="shared" ref="L131" si="257">SUM(L132:L135)</f>
        <v>2000</v>
      </c>
      <c r="M131" s="32">
        <f t="shared" ref="M131" si="258">SUM(M132:M135)</f>
        <v>2000</v>
      </c>
      <c r="N131" s="32">
        <f t="shared" ref="N131" si="259">SUM(N132:N135)</f>
        <v>2000</v>
      </c>
      <c r="O131" s="32">
        <f t="shared" ref="O131" si="260">SUM(O132:O135)</f>
        <v>2000</v>
      </c>
      <c r="P131" s="32">
        <f t="shared" ref="P131" si="261">SUM(P132:P135)</f>
        <v>2000</v>
      </c>
    </row>
    <row r="132" spans="1:16" s="12" customFormat="1" x14ac:dyDescent="0.25">
      <c r="A132" s="65"/>
      <c r="B132" s="66"/>
      <c r="C132" s="24"/>
      <c r="D132" s="16" t="s">
        <v>49</v>
      </c>
      <c r="E132" s="32">
        <f t="shared" ref="E132:E135" si="262">SUM(F132:P132)</f>
        <v>19200.900000000001</v>
      </c>
      <c r="F132" s="17">
        <v>2500</v>
      </c>
      <c r="G132" s="17">
        <v>800</v>
      </c>
      <c r="H132" s="17">
        <v>1900.9</v>
      </c>
      <c r="I132" s="17"/>
      <c r="J132" s="17">
        <v>2000</v>
      </c>
      <c r="K132" s="17">
        <v>2000</v>
      </c>
      <c r="L132" s="17">
        <v>2000</v>
      </c>
      <c r="M132" s="17">
        <v>2000</v>
      </c>
      <c r="N132" s="17">
        <v>2000</v>
      </c>
      <c r="O132" s="17">
        <v>2000</v>
      </c>
      <c r="P132" s="17">
        <v>2000</v>
      </c>
    </row>
    <row r="133" spans="1:16" s="12" customFormat="1" x14ac:dyDescent="0.25">
      <c r="A133" s="65"/>
      <c r="B133" s="66"/>
      <c r="C133" s="24"/>
      <c r="D133" s="16" t="s">
        <v>51</v>
      </c>
      <c r="E133" s="32">
        <f t="shared" si="262"/>
        <v>0</v>
      </c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</row>
    <row r="134" spans="1:16" s="12" customFormat="1" x14ac:dyDescent="0.25">
      <c r="A134" s="65"/>
      <c r="B134" s="66"/>
      <c r="C134" s="24"/>
      <c r="D134" s="16" t="s">
        <v>50</v>
      </c>
      <c r="E134" s="32">
        <f t="shared" si="262"/>
        <v>0</v>
      </c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</row>
    <row r="135" spans="1:16" s="12" customFormat="1" x14ac:dyDescent="0.25">
      <c r="A135" s="65"/>
      <c r="B135" s="66"/>
      <c r="C135" s="24"/>
      <c r="D135" s="16" t="s">
        <v>52</v>
      </c>
      <c r="E135" s="32">
        <f t="shared" si="262"/>
        <v>0</v>
      </c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</row>
    <row r="136" spans="1:16" s="22" customFormat="1" x14ac:dyDescent="0.25">
      <c r="A136" s="65" t="s">
        <v>107</v>
      </c>
      <c r="B136" s="66" t="s">
        <v>108</v>
      </c>
      <c r="C136" s="24"/>
      <c r="D136" s="16" t="s">
        <v>48</v>
      </c>
      <c r="E136" s="17">
        <f>SUM(F136:P136)</f>
        <v>7157.4</v>
      </c>
      <c r="F136" s="32">
        <f>SUM(F137:F140)</f>
        <v>1828.7</v>
      </c>
      <c r="G136" s="32">
        <f t="shared" ref="G136" si="263">SUM(G137:G140)</f>
        <v>1000</v>
      </c>
      <c r="H136" s="32">
        <f t="shared" ref="H136" si="264">SUM(H137:H140)</f>
        <v>100</v>
      </c>
      <c r="I136" s="32">
        <f t="shared" ref="I136" si="265">SUM(I137:I140)</f>
        <v>728.7</v>
      </c>
      <c r="J136" s="32">
        <f t="shared" ref="J136" si="266">SUM(J137:J140)</f>
        <v>500</v>
      </c>
      <c r="K136" s="32">
        <f t="shared" ref="K136" si="267">SUM(K137:K140)</f>
        <v>500</v>
      </c>
      <c r="L136" s="32">
        <f t="shared" ref="L136" si="268">SUM(L137:L140)</f>
        <v>500</v>
      </c>
      <c r="M136" s="32">
        <f t="shared" ref="M136" si="269">SUM(M137:M140)</f>
        <v>500</v>
      </c>
      <c r="N136" s="32">
        <f t="shared" ref="N136" si="270">SUM(N137:N140)</f>
        <v>500</v>
      </c>
      <c r="O136" s="32">
        <f t="shared" ref="O136" si="271">SUM(O137:O140)</f>
        <v>500</v>
      </c>
      <c r="P136" s="32">
        <f t="shared" ref="P136" si="272">SUM(P137:P140)</f>
        <v>500</v>
      </c>
    </row>
    <row r="137" spans="1:16" s="12" customFormat="1" x14ac:dyDescent="0.25">
      <c r="A137" s="65"/>
      <c r="B137" s="66"/>
      <c r="C137" s="24"/>
      <c r="D137" s="16" t="s">
        <v>49</v>
      </c>
      <c r="E137" s="32">
        <f t="shared" ref="E137:E140" si="273">SUM(F137:P137)</f>
        <v>7157.4</v>
      </c>
      <c r="F137" s="17">
        <v>1828.7</v>
      </c>
      <c r="G137" s="17">
        <v>1000</v>
      </c>
      <c r="H137" s="17">
        <v>100</v>
      </c>
      <c r="I137" s="17">
        <v>728.7</v>
      </c>
      <c r="J137" s="17">
        <v>500</v>
      </c>
      <c r="K137" s="17">
        <v>500</v>
      </c>
      <c r="L137" s="17">
        <v>500</v>
      </c>
      <c r="M137" s="17">
        <v>500</v>
      </c>
      <c r="N137" s="17">
        <v>500</v>
      </c>
      <c r="O137" s="17">
        <v>500</v>
      </c>
      <c r="P137" s="17">
        <v>500</v>
      </c>
    </row>
    <row r="138" spans="1:16" s="12" customFormat="1" x14ac:dyDescent="0.25">
      <c r="A138" s="65"/>
      <c r="B138" s="66"/>
      <c r="C138" s="24"/>
      <c r="D138" s="16" t="s">
        <v>51</v>
      </c>
      <c r="E138" s="32">
        <f t="shared" si="273"/>
        <v>0</v>
      </c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</row>
    <row r="139" spans="1:16" s="12" customFormat="1" x14ac:dyDescent="0.25">
      <c r="A139" s="65"/>
      <c r="B139" s="66"/>
      <c r="C139" s="24"/>
      <c r="D139" s="16" t="s">
        <v>50</v>
      </c>
      <c r="E139" s="32">
        <f t="shared" si="273"/>
        <v>0</v>
      </c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</row>
    <row r="140" spans="1:16" s="12" customFormat="1" x14ac:dyDescent="0.25">
      <c r="A140" s="65"/>
      <c r="B140" s="66"/>
      <c r="C140" s="24"/>
      <c r="D140" s="16" t="s">
        <v>52</v>
      </c>
      <c r="E140" s="32">
        <f t="shared" si="273"/>
        <v>0</v>
      </c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</row>
    <row r="141" spans="1:16" s="22" customFormat="1" x14ac:dyDescent="0.25">
      <c r="A141" s="65" t="s">
        <v>109</v>
      </c>
      <c r="B141" s="66" t="s">
        <v>110</v>
      </c>
      <c r="C141" s="24"/>
      <c r="D141" s="16" t="s">
        <v>48</v>
      </c>
      <c r="E141" s="17">
        <f>SUM(F141:P141)</f>
        <v>0</v>
      </c>
      <c r="F141" s="32">
        <f>SUM(F142:F145)</f>
        <v>0</v>
      </c>
      <c r="G141" s="32">
        <f t="shared" ref="G141" si="274">SUM(G142:G145)</f>
        <v>0</v>
      </c>
      <c r="H141" s="32">
        <f t="shared" ref="H141" si="275">SUM(H142:H145)</f>
        <v>0</v>
      </c>
      <c r="I141" s="32">
        <f t="shared" ref="I141" si="276">SUM(I142:I145)</f>
        <v>0</v>
      </c>
      <c r="J141" s="32">
        <f t="shared" ref="J141" si="277">SUM(J142:J145)</f>
        <v>0</v>
      </c>
      <c r="K141" s="32">
        <f t="shared" ref="K141" si="278">SUM(K142:K145)</f>
        <v>0</v>
      </c>
      <c r="L141" s="32">
        <f t="shared" ref="L141" si="279">SUM(L142:L145)</f>
        <v>0</v>
      </c>
      <c r="M141" s="32">
        <f t="shared" ref="M141" si="280">SUM(M142:M145)</f>
        <v>0</v>
      </c>
      <c r="N141" s="32">
        <f t="shared" ref="N141" si="281">SUM(N142:N145)</f>
        <v>0</v>
      </c>
      <c r="O141" s="32">
        <f t="shared" ref="O141" si="282">SUM(O142:O145)</f>
        <v>0</v>
      </c>
      <c r="P141" s="32">
        <f t="shared" ref="P141" si="283">SUM(P142:P145)</f>
        <v>0</v>
      </c>
    </row>
    <row r="142" spans="1:16" s="12" customFormat="1" x14ac:dyDescent="0.25">
      <c r="A142" s="65"/>
      <c r="B142" s="66"/>
      <c r="C142" s="24"/>
      <c r="D142" s="16" t="s">
        <v>49</v>
      </c>
      <c r="E142" s="32">
        <f t="shared" ref="E142:E145" si="284">SUM(F142:P142)</f>
        <v>0</v>
      </c>
      <c r="F142" s="17">
        <v>0</v>
      </c>
      <c r="G142" s="17">
        <v>0</v>
      </c>
      <c r="H142" s="17">
        <v>0</v>
      </c>
      <c r="I142" s="17">
        <v>0</v>
      </c>
      <c r="J142" s="17">
        <v>0</v>
      </c>
      <c r="K142" s="17">
        <v>0</v>
      </c>
      <c r="L142" s="17">
        <v>0</v>
      </c>
      <c r="M142" s="17">
        <v>0</v>
      </c>
      <c r="N142" s="17">
        <v>0</v>
      </c>
      <c r="O142" s="17">
        <v>0</v>
      </c>
      <c r="P142" s="17">
        <v>0</v>
      </c>
    </row>
    <row r="143" spans="1:16" s="12" customFormat="1" x14ac:dyDescent="0.25">
      <c r="A143" s="65"/>
      <c r="B143" s="66"/>
      <c r="C143" s="24"/>
      <c r="D143" s="16" t="s">
        <v>51</v>
      </c>
      <c r="E143" s="32">
        <f t="shared" si="284"/>
        <v>0</v>
      </c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</row>
    <row r="144" spans="1:16" s="12" customFormat="1" x14ac:dyDescent="0.25">
      <c r="A144" s="65"/>
      <c r="B144" s="66"/>
      <c r="C144" s="24"/>
      <c r="D144" s="16" t="s">
        <v>50</v>
      </c>
      <c r="E144" s="32">
        <f t="shared" si="284"/>
        <v>0</v>
      </c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</row>
    <row r="145" spans="1:16" s="12" customFormat="1" x14ac:dyDescent="0.25">
      <c r="A145" s="65"/>
      <c r="B145" s="66"/>
      <c r="C145" s="24"/>
      <c r="D145" s="16" t="s">
        <v>52</v>
      </c>
      <c r="E145" s="32">
        <f t="shared" si="284"/>
        <v>0</v>
      </c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</row>
    <row r="146" spans="1:16" s="22" customFormat="1" x14ac:dyDescent="0.25">
      <c r="A146" s="69" t="s">
        <v>56</v>
      </c>
      <c r="B146" s="70" t="s">
        <v>133</v>
      </c>
      <c r="C146" s="34"/>
      <c r="D146" s="33" t="s">
        <v>48</v>
      </c>
      <c r="E146" s="35">
        <f>SUM(F146:P146)</f>
        <v>345553.69999999995</v>
      </c>
      <c r="F146" s="35">
        <f>SUM(F147:F150)</f>
        <v>187170.7</v>
      </c>
      <c r="G146" s="35">
        <f t="shared" ref="G146" si="285">SUM(G147:G150)</f>
        <v>86981.4</v>
      </c>
      <c r="H146" s="35">
        <f t="shared" ref="H146" si="286">SUM(H147:H150)</f>
        <v>48059</v>
      </c>
      <c r="I146" s="35">
        <f t="shared" ref="I146" si="287">SUM(I147:I150)</f>
        <v>23342.6</v>
      </c>
      <c r="J146" s="35">
        <f t="shared" ref="J146" si="288">SUM(J147:J150)</f>
        <v>0</v>
      </c>
      <c r="K146" s="35">
        <f t="shared" ref="K146" si="289">SUM(K147:K150)</f>
        <v>0</v>
      </c>
      <c r="L146" s="35">
        <f t="shared" ref="L146" si="290">SUM(L147:L150)</f>
        <v>0</v>
      </c>
      <c r="M146" s="35">
        <f t="shared" ref="M146" si="291">SUM(M147:M150)</f>
        <v>0</v>
      </c>
      <c r="N146" s="35">
        <f t="shared" ref="N146" si="292">SUM(N147:N150)</f>
        <v>0</v>
      </c>
      <c r="O146" s="35">
        <f t="shared" ref="O146" si="293">SUM(O147:O150)</f>
        <v>0</v>
      </c>
      <c r="P146" s="35">
        <f t="shared" ref="P146" si="294">SUM(P147:P150)</f>
        <v>0</v>
      </c>
    </row>
    <row r="147" spans="1:16" s="12" customFormat="1" x14ac:dyDescent="0.25">
      <c r="A147" s="69"/>
      <c r="B147" s="70"/>
      <c r="C147" s="34"/>
      <c r="D147" s="33" t="s">
        <v>49</v>
      </c>
      <c r="E147" s="35">
        <f t="shared" ref="E147:E150" si="295">SUM(F147:P147)</f>
        <v>266864.8</v>
      </c>
      <c r="F147" s="35">
        <f>F152+F157+F197</f>
        <v>137347.1</v>
      </c>
      <c r="G147" s="35">
        <f t="shared" ref="G147:P147" si="296">G152+G157+G197</f>
        <v>58116.1</v>
      </c>
      <c r="H147" s="35">
        <f t="shared" si="296"/>
        <v>48059</v>
      </c>
      <c r="I147" s="35">
        <f t="shared" si="296"/>
        <v>23342.6</v>
      </c>
      <c r="J147" s="35">
        <f t="shared" si="296"/>
        <v>0</v>
      </c>
      <c r="K147" s="35">
        <f t="shared" si="296"/>
        <v>0</v>
      </c>
      <c r="L147" s="35">
        <f t="shared" si="296"/>
        <v>0</v>
      </c>
      <c r="M147" s="35">
        <f t="shared" si="296"/>
        <v>0</v>
      </c>
      <c r="N147" s="35">
        <f t="shared" si="296"/>
        <v>0</v>
      </c>
      <c r="O147" s="35">
        <f t="shared" si="296"/>
        <v>0</v>
      </c>
      <c r="P147" s="35">
        <f t="shared" si="296"/>
        <v>0</v>
      </c>
    </row>
    <row r="148" spans="1:16" s="12" customFormat="1" x14ac:dyDescent="0.25">
      <c r="A148" s="69"/>
      <c r="B148" s="70"/>
      <c r="C148" s="34"/>
      <c r="D148" s="33" t="s">
        <v>51</v>
      </c>
      <c r="E148" s="35">
        <f t="shared" si="295"/>
        <v>78688.899999999994</v>
      </c>
      <c r="F148" s="35">
        <f t="shared" ref="F148:P150" si="297">F153+F158+F198</f>
        <v>49823.6</v>
      </c>
      <c r="G148" s="35">
        <f t="shared" si="297"/>
        <v>28865.3</v>
      </c>
      <c r="H148" s="35">
        <f t="shared" si="297"/>
        <v>0</v>
      </c>
      <c r="I148" s="35">
        <f t="shared" si="297"/>
        <v>0</v>
      </c>
      <c r="J148" s="35">
        <f t="shared" si="297"/>
        <v>0</v>
      </c>
      <c r="K148" s="35">
        <f t="shared" si="297"/>
        <v>0</v>
      </c>
      <c r="L148" s="35">
        <f t="shared" si="297"/>
        <v>0</v>
      </c>
      <c r="M148" s="35">
        <f t="shared" si="297"/>
        <v>0</v>
      </c>
      <c r="N148" s="35">
        <f t="shared" si="297"/>
        <v>0</v>
      </c>
      <c r="O148" s="35">
        <f t="shared" si="297"/>
        <v>0</v>
      </c>
      <c r="P148" s="35">
        <f t="shared" si="297"/>
        <v>0</v>
      </c>
    </row>
    <row r="149" spans="1:16" s="12" customFormat="1" x14ac:dyDescent="0.25">
      <c r="A149" s="69"/>
      <c r="B149" s="70"/>
      <c r="C149" s="34"/>
      <c r="D149" s="33" t="s">
        <v>50</v>
      </c>
      <c r="E149" s="35">
        <f t="shared" si="295"/>
        <v>0</v>
      </c>
      <c r="F149" s="35">
        <f t="shared" si="297"/>
        <v>0</v>
      </c>
      <c r="G149" s="35">
        <f t="shared" si="297"/>
        <v>0</v>
      </c>
      <c r="H149" s="35">
        <f t="shared" si="297"/>
        <v>0</v>
      </c>
      <c r="I149" s="35">
        <f t="shared" si="297"/>
        <v>0</v>
      </c>
      <c r="J149" s="35">
        <f t="shared" si="297"/>
        <v>0</v>
      </c>
      <c r="K149" s="35">
        <f t="shared" si="297"/>
        <v>0</v>
      </c>
      <c r="L149" s="35">
        <f t="shared" si="297"/>
        <v>0</v>
      </c>
      <c r="M149" s="35">
        <f t="shared" si="297"/>
        <v>0</v>
      </c>
      <c r="N149" s="35">
        <f t="shared" si="297"/>
        <v>0</v>
      </c>
      <c r="O149" s="35">
        <f t="shared" si="297"/>
        <v>0</v>
      </c>
      <c r="P149" s="35">
        <f t="shared" si="297"/>
        <v>0</v>
      </c>
    </row>
    <row r="150" spans="1:16" s="12" customFormat="1" x14ac:dyDescent="0.25">
      <c r="A150" s="69"/>
      <c r="B150" s="70"/>
      <c r="C150" s="34"/>
      <c r="D150" s="33" t="s">
        <v>52</v>
      </c>
      <c r="E150" s="35">
        <f t="shared" si="295"/>
        <v>0</v>
      </c>
      <c r="F150" s="35">
        <f t="shared" si="297"/>
        <v>0</v>
      </c>
      <c r="G150" s="35">
        <f t="shared" si="297"/>
        <v>0</v>
      </c>
      <c r="H150" s="35">
        <f t="shared" si="297"/>
        <v>0</v>
      </c>
      <c r="I150" s="35">
        <f t="shared" si="297"/>
        <v>0</v>
      </c>
      <c r="J150" s="35">
        <f t="shared" si="297"/>
        <v>0</v>
      </c>
      <c r="K150" s="35">
        <f t="shared" si="297"/>
        <v>0</v>
      </c>
      <c r="L150" s="35">
        <f t="shared" si="297"/>
        <v>0</v>
      </c>
      <c r="M150" s="35">
        <f t="shared" si="297"/>
        <v>0</v>
      </c>
      <c r="N150" s="35">
        <f t="shared" si="297"/>
        <v>0</v>
      </c>
      <c r="O150" s="35">
        <f t="shared" si="297"/>
        <v>0</v>
      </c>
      <c r="P150" s="35">
        <f t="shared" si="297"/>
        <v>0</v>
      </c>
    </row>
    <row r="151" spans="1:16" s="22" customFormat="1" x14ac:dyDescent="0.25">
      <c r="A151" s="65" t="s">
        <v>77</v>
      </c>
      <c r="B151" s="66" t="s">
        <v>111</v>
      </c>
      <c r="C151" s="24"/>
      <c r="D151" s="16" t="s">
        <v>48</v>
      </c>
      <c r="E151" s="17">
        <f>SUM(F151:P151)</f>
        <v>0</v>
      </c>
      <c r="F151" s="32">
        <f>SUM(F152:F155)</f>
        <v>0</v>
      </c>
      <c r="G151" s="32">
        <f t="shared" ref="G151" si="298">SUM(G152:G155)</f>
        <v>0</v>
      </c>
      <c r="H151" s="32">
        <f t="shared" ref="H151" si="299">SUM(H152:H155)</f>
        <v>0</v>
      </c>
      <c r="I151" s="32">
        <f t="shared" ref="I151" si="300">SUM(I152:I155)</f>
        <v>0</v>
      </c>
      <c r="J151" s="32">
        <f t="shared" ref="J151" si="301">SUM(J152:J155)</f>
        <v>0</v>
      </c>
      <c r="K151" s="32">
        <f t="shared" ref="K151" si="302">SUM(K152:K155)</f>
        <v>0</v>
      </c>
      <c r="L151" s="32">
        <f t="shared" ref="L151" si="303">SUM(L152:L155)</f>
        <v>0</v>
      </c>
      <c r="M151" s="32">
        <f t="shared" ref="M151" si="304">SUM(M152:M155)</f>
        <v>0</v>
      </c>
      <c r="N151" s="32">
        <f t="shared" ref="N151" si="305">SUM(N152:N155)</f>
        <v>0</v>
      </c>
      <c r="O151" s="32">
        <f t="shared" ref="O151" si="306">SUM(O152:O155)</f>
        <v>0</v>
      </c>
      <c r="P151" s="32">
        <f t="shared" ref="P151" si="307">SUM(P152:P155)</f>
        <v>0</v>
      </c>
    </row>
    <row r="152" spans="1:16" s="12" customFormat="1" x14ac:dyDescent="0.25">
      <c r="A152" s="65"/>
      <c r="B152" s="66"/>
      <c r="C152" s="24"/>
      <c r="D152" s="16" t="s">
        <v>49</v>
      </c>
      <c r="E152" s="32">
        <f t="shared" ref="E152:E155" si="308">SUM(F152:P152)</f>
        <v>0</v>
      </c>
      <c r="F152" s="17">
        <v>0</v>
      </c>
      <c r="G152" s="17">
        <v>0</v>
      </c>
      <c r="H152" s="17">
        <v>0</v>
      </c>
      <c r="I152" s="17">
        <v>0</v>
      </c>
      <c r="J152" s="17">
        <v>0</v>
      </c>
      <c r="K152" s="17">
        <v>0</v>
      </c>
      <c r="L152" s="17">
        <v>0</v>
      </c>
      <c r="M152" s="17">
        <v>0</v>
      </c>
      <c r="N152" s="17">
        <v>0</v>
      </c>
      <c r="O152" s="17">
        <v>0</v>
      </c>
      <c r="P152" s="17">
        <v>0</v>
      </c>
    </row>
    <row r="153" spans="1:16" s="12" customFormat="1" x14ac:dyDescent="0.25">
      <c r="A153" s="65"/>
      <c r="B153" s="66"/>
      <c r="C153" s="24"/>
      <c r="D153" s="16" t="s">
        <v>51</v>
      </c>
      <c r="E153" s="32">
        <f t="shared" si="308"/>
        <v>0</v>
      </c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</row>
    <row r="154" spans="1:16" s="12" customFormat="1" x14ac:dyDescent="0.25">
      <c r="A154" s="65"/>
      <c r="B154" s="66"/>
      <c r="C154" s="24"/>
      <c r="D154" s="16" t="s">
        <v>50</v>
      </c>
      <c r="E154" s="32">
        <f t="shared" si="308"/>
        <v>0</v>
      </c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</row>
    <row r="155" spans="1:16" s="12" customFormat="1" x14ac:dyDescent="0.25">
      <c r="A155" s="65"/>
      <c r="B155" s="66"/>
      <c r="C155" s="24"/>
      <c r="D155" s="16" t="s">
        <v>52</v>
      </c>
      <c r="E155" s="32">
        <f t="shared" si="308"/>
        <v>0</v>
      </c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</row>
    <row r="156" spans="1:16" s="22" customFormat="1" x14ac:dyDescent="0.25">
      <c r="A156" s="65" t="s">
        <v>112</v>
      </c>
      <c r="B156" s="66" t="s">
        <v>113</v>
      </c>
      <c r="C156" s="24"/>
      <c r="D156" s="16" t="s">
        <v>48</v>
      </c>
      <c r="E156" s="17">
        <f>SUM(F156:P156)</f>
        <v>81527.7</v>
      </c>
      <c r="F156" s="32">
        <f>SUM(F157:F160)</f>
        <v>50596.1</v>
      </c>
      <c r="G156" s="32">
        <f t="shared" ref="G156" si="309">SUM(G157:G160)</f>
        <v>30305.200000000001</v>
      </c>
      <c r="H156" s="32">
        <f t="shared" ref="H156" si="310">SUM(H157:H160)</f>
        <v>626.4</v>
      </c>
      <c r="I156" s="32">
        <f t="shared" ref="I156" si="311">SUM(I157:I160)</f>
        <v>0</v>
      </c>
      <c r="J156" s="32">
        <f t="shared" ref="J156" si="312">SUM(J157:J160)</f>
        <v>0</v>
      </c>
      <c r="K156" s="32">
        <f t="shared" ref="K156" si="313">SUM(K157:K160)</f>
        <v>0</v>
      </c>
      <c r="L156" s="32">
        <f t="shared" ref="L156" si="314">SUM(L157:L160)</f>
        <v>0</v>
      </c>
      <c r="M156" s="32">
        <f t="shared" ref="M156" si="315">SUM(M157:M160)</f>
        <v>0</v>
      </c>
      <c r="N156" s="32">
        <f t="shared" ref="N156" si="316">SUM(N157:N160)</f>
        <v>0</v>
      </c>
      <c r="O156" s="32">
        <f t="shared" ref="O156" si="317">SUM(O157:O160)</f>
        <v>0</v>
      </c>
      <c r="P156" s="32">
        <f t="shared" ref="P156" si="318">SUM(P157:P160)</f>
        <v>0</v>
      </c>
    </row>
    <row r="157" spans="1:16" s="12" customFormat="1" x14ac:dyDescent="0.25">
      <c r="A157" s="65"/>
      <c r="B157" s="66"/>
      <c r="C157" s="24"/>
      <c r="D157" s="16" t="s">
        <v>49</v>
      </c>
      <c r="E157" s="32">
        <f t="shared" ref="E157:E160" si="319">SUM(F157:P157)</f>
        <v>2838.8</v>
      </c>
      <c r="F157" s="17">
        <f>F162+F167+F172+F177+F182+F187+F192</f>
        <v>772.5</v>
      </c>
      <c r="G157" s="17">
        <f t="shared" ref="G157:P157" si="320">G162+G167+G172+G177+G182+G187+G192</f>
        <v>1439.9</v>
      </c>
      <c r="H157" s="17">
        <f t="shared" si="320"/>
        <v>626.4</v>
      </c>
      <c r="I157" s="17">
        <f t="shared" si="320"/>
        <v>0</v>
      </c>
      <c r="J157" s="17">
        <f t="shared" si="320"/>
        <v>0</v>
      </c>
      <c r="K157" s="17">
        <f t="shared" si="320"/>
        <v>0</v>
      </c>
      <c r="L157" s="17">
        <f t="shared" si="320"/>
        <v>0</v>
      </c>
      <c r="M157" s="17">
        <f t="shared" si="320"/>
        <v>0</v>
      </c>
      <c r="N157" s="17">
        <f t="shared" si="320"/>
        <v>0</v>
      </c>
      <c r="O157" s="17">
        <f t="shared" si="320"/>
        <v>0</v>
      </c>
      <c r="P157" s="17">
        <f t="shared" si="320"/>
        <v>0</v>
      </c>
    </row>
    <row r="158" spans="1:16" s="12" customFormat="1" x14ac:dyDescent="0.25">
      <c r="A158" s="65"/>
      <c r="B158" s="66"/>
      <c r="C158" s="24"/>
      <c r="D158" s="16" t="s">
        <v>51</v>
      </c>
      <c r="E158" s="32">
        <f t="shared" si="319"/>
        <v>78688.899999999994</v>
      </c>
      <c r="F158" s="17">
        <f t="shared" ref="F158:P160" si="321">F163+F168+F173+F178+F183+F188+F193</f>
        <v>49823.6</v>
      </c>
      <c r="G158" s="17">
        <f t="shared" si="321"/>
        <v>28865.3</v>
      </c>
      <c r="H158" s="17">
        <f t="shared" si="321"/>
        <v>0</v>
      </c>
      <c r="I158" s="17">
        <f t="shared" si="321"/>
        <v>0</v>
      </c>
      <c r="J158" s="17">
        <f t="shared" si="321"/>
        <v>0</v>
      </c>
      <c r="K158" s="17">
        <f t="shared" si="321"/>
        <v>0</v>
      </c>
      <c r="L158" s="17">
        <f t="shared" si="321"/>
        <v>0</v>
      </c>
      <c r="M158" s="17">
        <f t="shared" si="321"/>
        <v>0</v>
      </c>
      <c r="N158" s="17">
        <f t="shared" si="321"/>
        <v>0</v>
      </c>
      <c r="O158" s="17">
        <f t="shared" si="321"/>
        <v>0</v>
      </c>
      <c r="P158" s="17">
        <f t="shared" si="321"/>
        <v>0</v>
      </c>
    </row>
    <row r="159" spans="1:16" s="12" customFormat="1" x14ac:dyDescent="0.25">
      <c r="A159" s="65"/>
      <c r="B159" s="66"/>
      <c r="C159" s="24"/>
      <c r="D159" s="16" t="s">
        <v>50</v>
      </c>
      <c r="E159" s="32">
        <f t="shared" si="319"/>
        <v>0</v>
      </c>
      <c r="F159" s="17">
        <f t="shared" si="321"/>
        <v>0</v>
      </c>
      <c r="G159" s="17">
        <f t="shared" si="321"/>
        <v>0</v>
      </c>
      <c r="H159" s="17">
        <f t="shared" si="321"/>
        <v>0</v>
      </c>
      <c r="I159" s="17">
        <f t="shared" si="321"/>
        <v>0</v>
      </c>
      <c r="J159" s="17">
        <f t="shared" si="321"/>
        <v>0</v>
      </c>
      <c r="K159" s="17">
        <f t="shared" si="321"/>
        <v>0</v>
      </c>
      <c r="L159" s="17">
        <f t="shared" si="321"/>
        <v>0</v>
      </c>
      <c r="M159" s="17">
        <f t="shared" si="321"/>
        <v>0</v>
      </c>
      <c r="N159" s="17">
        <f t="shared" si="321"/>
        <v>0</v>
      </c>
      <c r="O159" s="17">
        <f t="shared" si="321"/>
        <v>0</v>
      </c>
      <c r="P159" s="17">
        <f t="shared" si="321"/>
        <v>0</v>
      </c>
    </row>
    <row r="160" spans="1:16" s="12" customFormat="1" x14ac:dyDescent="0.25">
      <c r="A160" s="65"/>
      <c r="B160" s="66"/>
      <c r="C160" s="24"/>
      <c r="D160" s="16" t="s">
        <v>52</v>
      </c>
      <c r="E160" s="32">
        <f t="shared" si="319"/>
        <v>0</v>
      </c>
      <c r="F160" s="17">
        <f t="shared" si="321"/>
        <v>0</v>
      </c>
      <c r="G160" s="17">
        <f t="shared" si="321"/>
        <v>0</v>
      </c>
      <c r="H160" s="17">
        <f t="shared" si="321"/>
        <v>0</v>
      </c>
      <c r="I160" s="17">
        <f t="shared" si="321"/>
        <v>0</v>
      </c>
      <c r="J160" s="17">
        <f t="shared" si="321"/>
        <v>0</v>
      </c>
      <c r="K160" s="17">
        <f t="shared" si="321"/>
        <v>0</v>
      </c>
      <c r="L160" s="17">
        <f t="shared" si="321"/>
        <v>0</v>
      </c>
      <c r="M160" s="17">
        <f t="shared" si="321"/>
        <v>0</v>
      </c>
      <c r="N160" s="17">
        <f t="shared" si="321"/>
        <v>0</v>
      </c>
      <c r="O160" s="17">
        <f t="shared" si="321"/>
        <v>0</v>
      </c>
      <c r="P160" s="17">
        <f t="shared" si="321"/>
        <v>0</v>
      </c>
    </row>
    <row r="161" spans="1:16" s="22" customFormat="1" ht="15.75" customHeight="1" x14ac:dyDescent="0.25">
      <c r="A161" s="79" t="s">
        <v>114</v>
      </c>
      <c r="B161" s="82" t="s">
        <v>115</v>
      </c>
      <c r="C161" s="36"/>
      <c r="D161" s="37" t="s">
        <v>48</v>
      </c>
      <c r="E161" s="38">
        <f>SUM(F161:P161)</f>
        <v>1891.6000000000001</v>
      </c>
      <c r="F161" s="39">
        <f>SUM(F162:F165)</f>
        <v>1891.6000000000001</v>
      </c>
      <c r="G161" s="39">
        <f t="shared" ref="G161" si="322">SUM(G162:G165)</f>
        <v>0</v>
      </c>
      <c r="H161" s="39">
        <f t="shared" ref="H161" si="323">SUM(H162:H165)</f>
        <v>0</v>
      </c>
      <c r="I161" s="39">
        <f t="shared" ref="I161" si="324">SUM(I162:I165)</f>
        <v>0</v>
      </c>
      <c r="J161" s="39">
        <f t="shared" ref="J161" si="325">SUM(J162:J165)</f>
        <v>0</v>
      </c>
      <c r="K161" s="39">
        <f t="shared" ref="K161" si="326">SUM(K162:K165)</f>
        <v>0</v>
      </c>
      <c r="L161" s="39">
        <f t="shared" ref="L161" si="327">SUM(L162:L165)</f>
        <v>0</v>
      </c>
      <c r="M161" s="39">
        <f t="shared" ref="M161" si="328">SUM(M162:M165)</f>
        <v>0</v>
      </c>
      <c r="N161" s="39">
        <f t="shared" ref="N161" si="329">SUM(N162:N165)</f>
        <v>0</v>
      </c>
      <c r="O161" s="39">
        <f t="shared" ref="O161" si="330">SUM(O162:O165)</f>
        <v>0</v>
      </c>
      <c r="P161" s="39">
        <f t="shared" ref="P161" si="331">SUM(P162:P165)</f>
        <v>0</v>
      </c>
    </row>
    <row r="162" spans="1:16" s="12" customFormat="1" x14ac:dyDescent="0.25">
      <c r="A162" s="80"/>
      <c r="B162" s="83"/>
      <c r="C162" s="36"/>
      <c r="D162" s="37" t="s">
        <v>49</v>
      </c>
      <c r="E162" s="39">
        <f t="shared" ref="E162:E165" si="332">SUM(F162:P162)</f>
        <v>18.899999999999999</v>
      </c>
      <c r="F162" s="38">
        <v>18.899999999999999</v>
      </c>
      <c r="G162" s="38"/>
      <c r="H162" s="38"/>
      <c r="I162" s="38"/>
      <c r="J162" s="38"/>
      <c r="K162" s="38"/>
      <c r="L162" s="38"/>
      <c r="M162" s="38"/>
      <c r="N162" s="38"/>
      <c r="O162" s="38"/>
      <c r="P162" s="38"/>
    </row>
    <row r="163" spans="1:16" s="12" customFormat="1" x14ac:dyDescent="0.25">
      <c r="A163" s="80"/>
      <c r="B163" s="83"/>
      <c r="C163" s="36"/>
      <c r="D163" s="37" t="s">
        <v>51</v>
      </c>
      <c r="E163" s="39">
        <f t="shared" si="332"/>
        <v>1872.7</v>
      </c>
      <c r="F163" s="38">
        <v>1872.7</v>
      </c>
      <c r="G163" s="38"/>
      <c r="H163" s="38"/>
      <c r="I163" s="38"/>
      <c r="J163" s="38"/>
      <c r="K163" s="38"/>
      <c r="L163" s="38"/>
      <c r="M163" s="38"/>
      <c r="N163" s="38"/>
      <c r="O163" s="38"/>
      <c r="P163" s="38"/>
    </row>
    <row r="164" spans="1:16" s="12" customFormat="1" x14ac:dyDescent="0.25">
      <c r="A164" s="80"/>
      <c r="B164" s="83"/>
      <c r="C164" s="36"/>
      <c r="D164" s="37" t="s">
        <v>50</v>
      </c>
      <c r="E164" s="39">
        <f t="shared" si="332"/>
        <v>0</v>
      </c>
      <c r="F164" s="38"/>
      <c r="G164" s="38"/>
      <c r="H164" s="38"/>
      <c r="I164" s="38"/>
      <c r="J164" s="38"/>
      <c r="K164" s="38"/>
      <c r="L164" s="38"/>
      <c r="M164" s="38"/>
      <c r="N164" s="38"/>
      <c r="O164" s="38"/>
      <c r="P164" s="38"/>
    </row>
    <row r="165" spans="1:16" s="12" customFormat="1" x14ac:dyDescent="0.25">
      <c r="A165" s="81"/>
      <c r="B165" s="84"/>
      <c r="C165" s="36"/>
      <c r="D165" s="37" t="s">
        <v>52</v>
      </c>
      <c r="E165" s="39">
        <f t="shared" si="332"/>
        <v>0</v>
      </c>
      <c r="F165" s="38"/>
      <c r="G165" s="38"/>
      <c r="H165" s="38"/>
      <c r="I165" s="38"/>
      <c r="J165" s="38"/>
      <c r="K165" s="38"/>
      <c r="L165" s="38"/>
      <c r="M165" s="38"/>
      <c r="N165" s="38"/>
      <c r="O165" s="38"/>
      <c r="P165" s="38"/>
    </row>
    <row r="166" spans="1:16" s="22" customFormat="1" x14ac:dyDescent="0.25">
      <c r="A166" s="79" t="s">
        <v>116</v>
      </c>
      <c r="B166" s="82" t="s">
        <v>117</v>
      </c>
      <c r="C166" s="36"/>
      <c r="D166" s="37" t="s">
        <v>48</v>
      </c>
      <c r="E166" s="38">
        <f>SUM(F166:P166)</f>
        <v>77785</v>
      </c>
      <c r="F166" s="39">
        <f>SUM(F167:F170)</f>
        <v>48435.3</v>
      </c>
      <c r="G166" s="39">
        <f t="shared" ref="G166" si="333">SUM(G167:G170)</f>
        <v>29349.7</v>
      </c>
      <c r="H166" s="39">
        <f t="shared" ref="H166" si="334">SUM(H167:H170)</f>
        <v>0</v>
      </c>
      <c r="I166" s="39">
        <f t="shared" ref="I166" si="335">SUM(I167:I170)</f>
        <v>0</v>
      </c>
      <c r="J166" s="39">
        <f t="shared" ref="J166" si="336">SUM(J167:J170)</f>
        <v>0</v>
      </c>
      <c r="K166" s="39">
        <f t="shared" ref="K166" si="337">SUM(K167:K170)</f>
        <v>0</v>
      </c>
      <c r="L166" s="39">
        <f t="shared" ref="L166" si="338">SUM(L167:L170)</f>
        <v>0</v>
      </c>
      <c r="M166" s="39">
        <f t="shared" ref="M166" si="339">SUM(M167:M170)</f>
        <v>0</v>
      </c>
      <c r="N166" s="39">
        <f t="shared" ref="N166" si="340">SUM(N167:N170)</f>
        <v>0</v>
      </c>
      <c r="O166" s="39">
        <f t="shared" ref="O166" si="341">SUM(O167:O170)</f>
        <v>0</v>
      </c>
      <c r="P166" s="39">
        <f t="shared" ref="P166" si="342">SUM(P167:P170)</f>
        <v>0</v>
      </c>
    </row>
    <row r="167" spans="1:16" s="12" customFormat="1" x14ac:dyDescent="0.25">
      <c r="A167" s="80"/>
      <c r="B167" s="83"/>
      <c r="C167" s="36"/>
      <c r="D167" s="37" t="s">
        <v>49</v>
      </c>
      <c r="E167" s="39">
        <f t="shared" ref="E167:E170" si="343">SUM(F167:P167)</f>
        <v>968.8</v>
      </c>
      <c r="F167" s="38">
        <v>484.4</v>
      </c>
      <c r="G167" s="38">
        <v>484.4</v>
      </c>
      <c r="H167" s="38"/>
      <c r="I167" s="38"/>
      <c r="J167" s="38"/>
      <c r="K167" s="38"/>
      <c r="L167" s="38"/>
      <c r="M167" s="38"/>
      <c r="N167" s="38"/>
      <c r="O167" s="38"/>
      <c r="P167" s="38"/>
    </row>
    <row r="168" spans="1:16" s="12" customFormat="1" x14ac:dyDescent="0.25">
      <c r="A168" s="80"/>
      <c r="B168" s="83"/>
      <c r="C168" s="36"/>
      <c r="D168" s="37" t="s">
        <v>51</v>
      </c>
      <c r="E168" s="39">
        <f t="shared" si="343"/>
        <v>76816.2</v>
      </c>
      <c r="F168" s="38">
        <v>47950.9</v>
      </c>
      <c r="G168" s="38">
        <v>28865.3</v>
      </c>
      <c r="H168" s="38"/>
      <c r="I168" s="38"/>
      <c r="J168" s="38"/>
      <c r="K168" s="38"/>
      <c r="L168" s="38"/>
      <c r="M168" s="38"/>
      <c r="N168" s="38"/>
      <c r="O168" s="38"/>
      <c r="P168" s="38"/>
    </row>
    <row r="169" spans="1:16" s="12" customFormat="1" x14ac:dyDescent="0.25">
      <c r="A169" s="80"/>
      <c r="B169" s="83"/>
      <c r="C169" s="36"/>
      <c r="D169" s="37" t="s">
        <v>50</v>
      </c>
      <c r="E169" s="39">
        <f t="shared" si="343"/>
        <v>0</v>
      </c>
      <c r="F169" s="38"/>
      <c r="G169" s="38"/>
      <c r="H169" s="38"/>
      <c r="I169" s="38"/>
      <c r="J169" s="38"/>
      <c r="K169" s="38"/>
      <c r="L169" s="38"/>
      <c r="M169" s="38"/>
      <c r="N169" s="38"/>
      <c r="O169" s="38"/>
      <c r="P169" s="38"/>
    </row>
    <row r="170" spans="1:16" s="12" customFormat="1" x14ac:dyDescent="0.25">
      <c r="A170" s="81"/>
      <c r="B170" s="84"/>
      <c r="C170" s="36"/>
      <c r="D170" s="37" t="s">
        <v>52</v>
      </c>
      <c r="E170" s="39">
        <f t="shared" si="343"/>
        <v>0</v>
      </c>
      <c r="F170" s="38"/>
      <c r="G170" s="38"/>
      <c r="H170" s="38"/>
      <c r="I170" s="38"/>
      <c r="J170" s="38"/>
      <c r="K170" s="38"/>
      <c r="L170" s="38"/>
      <c r="M170" s="38"/>
      <c r="N170" s="38"/>
      <c r="O170" s="38"/>
      <c r="P170" s="38"/>
    </row>
    <row r="171" spans="1:16" s="22" customFormat="1" x14ac:dyDescent="0.25">
      <c r="A171" s="79" t="s">
        <v>118</v>
      </c>
      <c r="B171" s="82" t="s">
        <v>119</v>
      </c>
      <c r="C171" s="36"/>
      <c r="D171" s="37" t="s">
        <v>48</v>
      </c>
      <c r="E171" s="38">
        <f>SUM(F171:P171)</f>
        <v>876.9</v>
      </c>
      <c r="F171" s="39">
        <f>SUM(F172:F175)</f>
        <v>103.2</v>
      </c>
      <c r="G171" s="39">
        <f t="shared" ref="G171" si="344">SUM(G172:G175)</f>
        <v>147.30000000000001</v>
      </c>
      <c r="H171" s="39">
        <f t="shared" ref="H171" si="345">SUM(H172:H175)</f>
        <v>626.4</v>
      </c>
      <c r="I171" s="39">
        <f t="shared" ref="I171" si="346">SUM(I172:I175)</f>
        <v>0</v>
      </c>
      <c r="J171" s="39">
        <f t="shared" ref="J171" si="347">SUM(J172:J175)</f>
        <v>0</v>
      </c>
      <c r="K171" s="39">
        <f t="shared" ref="K171" si="348">SUM(K172:K175)</f>
        <v>0</v>
      </c>
      <c r="L171" s="39">
        <f t="shared" ref="L171" si="349">SUM(L172:L175)</f>
        <v>0</v>
      </c>
      <c r="M171" s="39">
        <f t="shared" ref="M171" si="350">SUM(M172:M175)</f>
        <v>0</v>
      </c>
      <c r="N171" s="39">
        <f t="shared" ref="N171" si="351">SUM(N172:N175)</f>
        <v>0</v>
      </c>
      <c r="O171" s="39">
        <f t="shared" ref="O171" si="352">SUM(O172:O175)</f>
        <v>0</v>
      </c>
      <c r="P171" s="39">
        <f t="shared" ref="P171" si="353">SUM(P172:P175)</f>
        <v>0</v>
      </c>
    </row>
    <row r="172" spans="1:16" s="12" customFormat="1" x14ac:dyDescent="0.25">
      <c r="A172" s="80"/>
      <c r="B172" s="83"/>
      <c r="C172" s="36"/>
      <c r="D172" s="37" t="s">
        <v>49</v>
      </c>
      <c r="E172" s="39">
        <f t="shared" ref="E172:E175" si="354">SUM(F172:P172)</f>
        <v>876.9</v>
      </c>
      <c r="F172" s="38">
        <v>103.2</v>
      </c>
      <c r="G172" s="38">
        <v>147.30000000000001</v>
      </c>
      <c r="H172" s="38">
        <v>626.4</v>
      </c>
      <c r="I172" s="38"/>
      <c r="J172" s="38"/>
      <c r="K172" s="38"/>
      <c r="L172" s="38"/>
      <c r="M172" s="38"/>
      <c r="N172" s="38"/>
      <c r="O172" s="38"/>
      <c r="P172" s="38"/>
    </row>
    <row r="173" spans="1:16" s="12" customFormat="1" x14ac:dyDescent="0.25">
      <c r="A173" s="80"/>
      <c r="B173" s="83"/>
      <c r="C173" s="36"/>
      <c r="D173" s="37" t="s">
        <v>51</v>
      </c>
      <c r="E173" s="39">
        <f t="shared" si="354"/>
        <v>0</v>
      </c>
      <c r="F173" s="38"/>
      <c r="G173" s="38"/>
      <c r="H173" s="38"/>
      <c r="I173" s="38"/>
      <c r="J173" s="38"/>
      <c r="K173" s="38"/>
      <c r="L173" s="38"/>
      <c r="M173" s="38"/>
      <c r="N173" s="38"/>
      <c r="O173" s="38"/>
      <c r="P173" s="38"/>
    </row>
    <row r="174" spans="1:16" s="12" customFormat="1" x14ac:dyDescent="0.25">
      <c r="A174" s="80"/>
      <c r="B174" s="83"/>
      <c r="C174" s="36"/>
      <c r="D174" s="37" t="s">
        <v>50</v>
      </c>
      <c r="E174" s="39">
        <f t="shared" si="354"/>
        <v>0</v>
      </c>
      <c r="F174" s="38"/>
      <c r="G174" s="38"/>
      <c r="H174" s="38"/>
      <c r="I174" s="38"/>
      <c r="J174" s="38"/>
      <c r="K174" s="38"/>
      <c r="L174" s="38"/>
      <c r="M174" s="38"/>
      <c r="N174" s="38"/>
      <c r="O174" s="38"/>
      <c r="P174" s="38"/>
    </row>
    <row r="175" spans="1:16" s="12" customFormat="1" x14ac:dyDescent="0.25">
      <c r="A175" s="81"/>
      <c r="B175" s="84"/>
      <c r="C175" s="36"/>
      <c r="D175" s="37" t="s">
        <v>52</v>
      </c>
      <c r="E175" s="39">
        <f t="shared" si="354"/>
        <v>0</v>
      </c>
      <c r="F175" s="38"/>
      <c r="G175" s="38"/>
      <c r="H175" s="38"/>
      <c r="I175" s="38"/>
      <c r="J175" s="38"/>
      <c r="K175" s="38"/>
      <c r="L175" s="38"/>
      <c r="M175" s="38"/>
      <c r="N175" s="38"/>
      <c r="O175" s="38"/>
      <c r="P175" s="38"/>
    </row>
    <row r="176" spans="1:16" s="22" customFormat="1" x14ac:dyDescent="0.25">
      <c r="A176" s="79" t="s">
        <v>120</v>
      </c>
      <c r="B176" s="82" t="s">
        <v>121</v>
      </c>
      <c r="C176" s="36"/>
      <c r="D176" s="37" t="s">
        <v>48</v>
      </c>
      <c r="E176" s="38">
        <f>SUM(F176:P176)</f>
        <v>608.20000000000005</v>
      </c>
      <c r="F176" s="39">
        <f>SUM(F177:F180)</f>
        <v>0</v>
      </c>
      <c r="G176" s="39">
        <f t="shared" ref="G176" si="355">SUM(G177:G180)</f>
        <v>608.20000000000005</v>
      </c>
      <c r="H176" s="39">
        <f t="shared" ref="H176" si="356">SUM(H177:H180)</f>
        <v>0</v>
      </c>
      <c r="I176" s="39">
        <f t="shared" ref="I176" si="357">SUM(I177:I180)</f>
        <v>0</v>
      </c>
      <c r="J176" s="39">
        <f t="shared" ref="J176" si="358">SUM(J177:J180)</f>
        <v>0</v>
      </c>
      <c r="K176" s="39">
        <f t="shared" ref="K176" si="359">SUM(K177:K180)</f>
        <v>0</v>
      </c>
      <c r="L176" s="39">
        <f t="shared" ref="L176" si="360">SUM(L177:L180)</f>
        <v>0</v>
      </c>
      <c r="M176" s="39">
        <f t="shared" ref="M176" si="361">SUM(M177:M180)</f>
        <v>0</v>
      </c>
      <c r="N176" s="39">
        <f t="shared" ref="N176" si="362">SUM(N177:N180)</f>
        <v>0</v>
      </c>
      <c r="O176" s="39">
        <f t="shared" ref="O176" si="363">SUM(O177:O180)</f>
        <v>0</v>
      </c>
      <c r="P176" s="39">
        <f t="shared" ref="P176" si="364">SUM(P177:P180)</f>
        <v>0</v>
      </c>
    </row>
    <row r="177" spans="1:16" s="12" customFormat="1" x14ac:dyDescent="0.25">
      <c r="A177" s="80"/>
      <c r="B177" s="83"/>
      <c r="C177" s="36"/>
      <c r="D177" s="37" t="s">
        <v>49</v>
      </c>
      <c r="E177" s="39">
        <f t="shared" ref="E177:E180" si="365">SUM(F177:P177)</f>
        <v>608.20000000000005</v>
      </c>
      <c r="F177" s="38"/>
      <c r="G177" s="38">
        <v>608.20000000000005</v>
      </c>
      <c r="H177" s="38"/>
      <c r="I177" s="38"/>
      <c r="J177" s="38"/>
      <c r="K177" s="38"/>
      <c r="L177" s="38"/>
      <c r="M177" s="38"/>
      <c r="N177" s="38"/>
      <c r="O177" s="38"/>
      <c r="P177" s="38"/>
    </row>
    <row r="178" spans="1:16" s="12" customFormat="1" x14ac:dyDescent="0.25">
      <c r="A178" s="80"/>
      <c r="B178" s="83"/>
      <c r="C178" s="36"/>
      <c r="D178" s="37" t="s">
        <v>51</v>
      </c>
      <c r="E178" s="39">
        <f t="shared" si="365"/>
        <v>0</v>
      </c>
      <c r="F178" s="38"/>
      <c r="G178" s="38"/>
      <c r="H178" s="38"/>
      <c r="I178" s="38"/>
      <c r="J178" s="38"/>
      <c r="K178" s="38"/>
      <c r="L178" s="38"/>
      <c r="M178" s="38"/>
      <c r="N178" s="38"/>
      <c r="O178" s="38"/>
      <c r="P178" s="38"/>
    </row>
    <row r="179" spans="1:16" s="12" customFormat="1" x14ac:dyDescent="0.25">
      <c r="A179" s="80"/>
      <c r="B179" s="83"/>
      <c r="C179" s="36"/>
      <c r="D179" s="37" t="s">
        <v>50</v>
      </c>
      <c r="E179" s="39">
        <f t="shared" si="365"/>
        <v>0</v>
      </c>
      <c r="F179" s="38"/>
      <c r="G179" s="38"/>
      <c r="H179" s="38"/>
      <c r="I179" s="38"/>
      <c r="J179" s="38"/>
      <c r="K179" s="38"/>
      <c r="L179" s="38"/>
      <c r="M179" s="38"/>
      <c r="N179" s="38"/>
      <c r="O179" s="38"/>
      <c r="P179" s="38"/>
    </row>
    <row r="180" spans="1:16" s="12" customFormat="1" x14ac:dyDescent="0.25">
      <c r="A180" s="81"/>
      <c r="B180" s="84"/>
      <c r="C180" s="36"/>
      <c r="D180" s="37" t="s">
        <v>52</v>
      </c>
      <c r="E180" s="39">
        <f t="shared" si="365"/>
        <v>0</v>
      </c>
      <c r="F180" s="38"/>
      <c r="G180" s="38"/>
      <c r="H180" s="38"/>
      <c r="I180" s="38"/>
      <c r="J180" s="38"/>
      <c r="K180" s="38"/>
      <c r="L180" s="38"/>
      <c r="M180" s="38"/>
      <c r="N180" s="38"/>
      <c r="O180" s="38"/>
      <c r="P180" s="38"/>
    </row>
    <row r="181" spans="1:16" s="22" customFormat="1" x14ac:dyDescent="0.25">
      <c r="A181" s="79" t="s">
        <v>122</v>
      </c>
      <c r="B181" s="82" t="s">
        <v>105</v>
      </c>
      <c r="C181" s="36"/>
      <c r="D181" s="37" t="s">
        <v>48</v>
      </c>
      <c r="E181" s="38">
        <f>SUM(F181:P181)</f>
        <v>200</v>
      </c>
      <c r="F181" s="39">
        <f>SUM(F182:F185)</f>
        <v>0</v>
      </c>
      <c r="G181" s="39">
        <f t="shared" ref="G181" si="366">SUM(G182:G185)</f>
        <v>200</v>
      </c>
      <c r="H181" s="39">
        <f t="shared" ref="H181" si="367">SUM(H182:H185)</f>
        <v>0</v>
      </c>
      <c r="I181" s="39">
        <f t="shared" ref="I181" si="368">SUM(I182:I185)</f>
        <v>0</v>
      </c>
      <c r="J181" s="39">
        <f t="shared" ref="J181" si="369">SUM(J182:J185)</f>
        <v>0</v>
      </c>
      <c r="K181" s="39">
        <f t="shared" ref="K181" si="370">SUM(K182:K185)</f>
        <v>0</v>
      </c>
      <c r="L181" s="39">
        <f t="shared" ref="L181" si="371">SUM(L182:L185)</f>
        <v>0</v>
      </c>
      <c r="M181" s="39">
        <f t="shared" ref="M181" si="372">SUM(M182:M185)</f>
        <v>0</v>
      </c>
      <c r="N181" s="39">
        <f t="shared" ref="N181" si="373">SUM(N182:N185)</f>
        <v>0</v>
      </c>
      <c r="O181" s="39">
        <f t="shared" ref="O181" si="374">SUM(O182:O185)</f>
        <v>0</v>
      </c>
      <c r="P181" s="39">
        <f t="shared" ref="P181" si="375">SUM(P182:P185)</f>
        <v>0</v>
      </c>
    </row>
    <row r="182" spans="1:16" s="12" customFormat="1" x14ac:dyDescent="0.25">
      <c r="A182" s="80"/>
      <c r="B182" s="83"/>
      <c r="C182" s="36"/>
      <c r="D182" s="37" t="s">
        <v>49</v>
      </c>
      <c r="E182" s="39">
        <f t="shared" ref="E182:E185" si="376">SUM(F182:P182)</f>
        <v>200</v>
      </c>
      <c r="F182" s="38"/>
      <c r="G182" s="38">
        <v>200</v>
      </c>
      <c r="H182" s="38"/>
      <c r="I182" s="38"/>
      <c r="J182" s="38"/>
      <c r="K182" s="38"/>
      <c r="L182" s="38"/>
      <c r="M182" s="38"/>
      <c r="N182" s="38"/>
      <c r="O182" s="38"/>
      <c r="P182" s="38"/>
    </row>
    <row r="183" spans="1:16" s="12" customFormat="1" x14ac:dyDescent="0.25">
      <c r="A183" s="80"/>
      <c r="B183" s="83"/>
      <c r="C183" s="36"/>
      <c r="D183" s="37" t="s">
        <v>51</v>
      </c>
      <c r="E183" s="39">
        <f t="shared" si="376"/>
        <v>0</v>
      </c>
      <c r="F183" s="38"/>
      <c r="G183" s="38"/>
      <c r="H183" s="38"/>
      <c r="I183" s="38"/>
      <c r="J183" s="38"/>
      <c r="K183" s="38"/>
      <c r="L183" s="38"/>
      <c r="M183" s="38"/>
      <c r="N183" s="38"/>
      <c r="O183" s="38"/>
      <c r="P183" s="38"/>
    </row>
    <row r="184" spans="1:16" s="12" customFormat="1" x14ac:dyDescent="0.25">
      <c r="A184" s="80"/>
      <c r="B184" s="83"/>
      <c r="C184" s="36"/>
      <c r="D184" s="37" t="s">
        <v>50</v>
      </c>
      <c r="E184" s="39">
        <f t="shared" si="376"/>
        <v>0</v>
      </c>
      <c r="F184" s="38"/>
      <c r="G184" s="38"/>
      <c r="H184" s="38"/>
      <c r="I184" s="38"/>
      <c r="J184" s="38"/>
      <c r="K184" s="38"/>
      <c r="L184" s="38"/>
      <c r="M184" s="38"/>
      <c r="N184" s="38"/>
      <c r="O184" s="38"/>
      <c r="P184" s="38"/>
    </row>
    <row r="185" spans="1:16" s="12" customFormat="1" x14ac:dyDescent="0.25">
      <c r="A185" s="81"/>
      <c r="B185" s="84"/>
      <c r="C185" s="36"/>
      <c r="D185" s="37" t="s">
        <v>52</v>
      </c>
      <c r="E185" s="39">
        <f t="shared" si="376"/>
        <v>0</v>
      </c>
      <c r="F185" s="38"/>
      <c r="G185" s="38"/>
      <c r="H185" s="38"/>
      <c r="I185" s="38"/>
      <c r="J185" s="38"/>
      <c r="K185" s="38"/>
      <c r="L185" s="38"/>
      <c r="M185" s="38"/>
      <c r="N185" s="38"/>
      <c r="O185" s="38"/>
      <c r="P185" s="38"/>
    </row>
    <row r="186" spans="1:16" s="22" customFormat="1" x14ac:dyDescent="0.25">
      <c r="A186" s="79" t="s">
        <v>123</v>
      </c>
      <c r="B186" s="82" t="s">
        <v>124</v>
      </c>
      <c r="C186" s="36"/>
      <c r="D186" s="37" t="s">
        <v>48</v>
      </c>
      <c r="E186" s="38">
        <f>SUM(F186:P186)</f>
        <v>127</v>
      </c>
      <c r="F186" s="39">
        <f>SUM(F187:F190)</f>
        <v>127</v>
      </c>
      <c r="G186" s="39">
        <f t="shared" ref="G186" si="377">SUM(G187:G190)</f>
        <v>0</v>
      </c>
      <c r="H186" s="39">
        <f t="shared" ref="H186" si="378">SUM(H187:H190)</f>
        <v>0</v>
      </c>
      <c r="I186" s="39">
        <f t="shared" ref="I186" si="379">SUM(I187:I190)</f>
        <v>0</v>
      </c>
      <c r="J186" s="39">
        <f t="shared" ref="J186" si="380">SUM(J187:J190)</f>
        <v>0</v>
      </c>
      <c r="K186" s="39">
        <f t="shared" ref="K186" si="381">SUM(K187:K190)</f>
        <v>0</v>
      </c>
      <c r="L186" s="39">
        <f t="shared" ref="L186" si="382">SUM(L187:L190)</f>
        <v>0</v>
      </c>
      <c r="M186" s="39">
        <f t="shared" ref="M186" si="383">SUM(M187:M190)</f>
        <v>0</v>
      </c>
      <c r="N186" s="39">
        <f t="shared" ref="N186" si="384">SUM(N187:N190)</f>
        <v>0</v>
      </c>
      <c r="O186" s="39">
        <f t="shared" ref="O186" si="385">SUM(O187:O190)</f>
        <v>0</v>
      </c>
      <c r="P186" s="39">
        <f t="shared" ref="P186" si="386">SUM(P187:P190)</f>
        <v>0</v>
      </c>
    </row>
    <row r="187" spans="1:16" s="12" customFormat="1" x14ac:dyDescent="0.25">
      <c r="A187" s="80"/>
      <c r="B187" s="83"/>
      <c r="C187" s="36"/>
      <c r="D187" s="37" t="s">
        <v>49</v>
      </c>
      <c r="E187" s="39">
        <f t="shared" ref="E187:E190" si="387">SUM(F187:P187)</f>
        <v>127</v>
      </c>
      <c r="F187" s="38">
        <v>127</v>
      </c>
      <c r="G187" s="38"/>
      <c r="H187" s="38"/>
      <c r="I187" s="38"/>
      <c r="J187" s="38"/>
      <c r="K187" s="38"/>
      <c r="L187" s="38"/>
      <c r="M187" s="38"/>
      <c r="N187" s="38"/>
      <c r="O187" s="38"/>
      <c r="P187" s="38"/>
    </row>
    <row r="188" spans="1:16" s="12" customFormat="1" x14ac:dyDescent="0.25">
      <c r="A188" s="80"/>
      <c r="B188" s="83"/>
      <c r="C188" s="36"/>
      <c r="D188" s="37" t="s">
        <v>51</v>
      </c>
      <c r="E188" s="39">
        <f t="shared" si="387"/>
        <v>0</v>
      </c>
      <c r="F188" s="38"/>
      <c r="G188" s="38"/>
      <c r="H188" s="38"/>
      <c r="I188" s="38"/>
      <c r="J188" s="38"/>
      <c r="K188" s="38"/>
      <c r="L188" s="38"/>
      <c r="M188" s="38"/>
      <c r="N188" s="38"/>
      <c r="O188" s="38"/>
      <c r="P188" s="38"/>
    </row>
    <row r="189" spans="1:16" s="12" customFormat="1" x14ac:dyDescent="0.25">
      <c r="A189" s="80"/>
      <c r="B189" s="83"/>
      <c r="C189" s="36"/>
      <c r="D189" s="37" t="s">
        <v>50</v>
      </c>
      <c r="E189" s="39">
        <f t="shared" si="387"/>
        <v>0</v>
      </c>
      <c r="F189" s="38"/>
      <c r="G189" s="38"/>
      <c r="H189" s="38"/>
      <c r="I189" s="38"/>
      <c r="J189" s="38"/>
      <c r="K189" s="38"/>
      <c r="L189" s="38"/>
      <c r="M189" s="38"/>
      <c r="N189" s="38"/>
      <c r="O189" s="38"/>
      <c r="P189" s="38"/>
    </row>
    <row r="190" spans="1:16" s="12" customFormat="1" x14ac:dyDescent="0.25">
      <c r="A190" s="81"/>
      <c r="B190" s="84"/>
      <c r="C190" s="36"/>
      <c r="D190" s="37" t="s">
        <v>52</v>
      </c>
      <c r="E190" s="39">
        <f t="shared" si="387"/>
        <v>0</v>
      </c>
      <c r="F190" s="38"/>
      <c r="G190" s="38"/>
      <c r="H190" s="38"/>
      <c r="I190" s="38"/>
      <c r="J190" s="38"/>
      <c r="K190" s="38"/>
      <c r="L190" s="38"/>
      <c r="M190" s="38"/>
      <c r="N190" s="38"/>
      <c r="O190" s="38"/>
      <c r="P190" s="38"/>
    </row>
    <row r="191" spans="1:16" s="22" customFormat="1" x14ac:dyDescent="0.25">
      <c r="A191" s="79" t="s">
        <v>125</v>
      </c>
      <c r="B191" s="82" t="s">
        <v>126</v>
      </c>
      <c r="C191" s="36"/>
      <c r="D191" s="37" t="s">
        <v>48</v>
      </c>
      <c r="E191" s="38">
        <f>SUM(F191:P191)</f>
        <v>39</v>
      </c>
      <c r="F191" s="39">
        <f>SUM(F192:F195)</f>
        <v>39</v>
      </c>
      <c r="G191" s="39">
        <f t="shared" ref="G191" si="388">SUM(G192:G195)</f>
        <v>0</v>
      </c>
      <c r="H191" s="39">
        <f t="shared" ref="H191" si="389">SUM(H192:H195)</f>
        <v>0</v>
      </c>
      <c r="I191" s="39">
        <f t="shared" ref="I191" si="390">SUM(I192:I195)</f>
        <v>0</v>
      </c>
      <c r="J191" s="39">
        <f t="shared" ref="J191" si="391">SUM(J192:J195)</f>
        <v>0</v>
      </c>
      <c r="K191" s="39">
        <f t="shared" ref="K191" si="392">SUM(K192:K195)</f>
        <v>0</v>
      </c>
      <c r="L191" s="39">
        <f t="shared" ref="L191" si="393">SUM(L192:L195)</f>
        <v>0</v>
      </c>
      <c r="M191" s="39">
        <f t="shared" ref="M191" si="394">SUM(M192:M195)</f>
        <v>0</v>
      </c>
      <c r="N191" s="39">
        <f t="shared" ref="N191" si="395">SUM(N192:N195)</f>
        <v>0</v>
      </c>
      <c r="O191" s="39">
        <f t="shared" ref="O191" si="396">SUM(O192:O195)</f>
        <v>0</v>
      </c>
      <c r="P191" s="39">
        <f t="shared" ref="P191" si="397">SUM(P192:P195)</f>
        <v>0</v>
      </c>
    </row>
    <row r="192" spans="1:16" s="12" customFormat="1" x14ac:dyDescent="0.25">
      <c r="A192" s="80"/>
      <c r="B192" s="83"/>
      <c r="C192" s="36"/>
      <c r="D192" s="37" t="s">
        <v>49</v>
      </c>
      <c r="E192" s="39">
        <f t="shared" ref="E192:E195" si="398">SUM(F192:P192)</f>
        <v>39</v>
      </c>
      <c r="F192" s="38">
        <v>39</v>
      </c>
      <c r="G192" s="38"/>
      <c r="H192" s="38"/>
      <c r="I192" s="38"/>
      <c r="J192" s="38"/>
      <c r="K192" s="38"/>
      <c r="L192" s="38"/>
      <c r="M192" s="38"/>
      <c r="N192" s="38"/>
      <c r="O192" s="38"/>
      <c r="P192" s="38"/>
    </row>
    <row r="193" spans="1:16" s="12" customFormat="1" x14ac:dyDescent="0.25">
      <c r="A193" s="80"/>
      <c r="B193" s="83"/>
      <c r="C193" s="36"/>
      <c r="D193" s="37" t="s">
        <v>51</v>
      </c>
      <c r="E193" s="39">
        <f t="shared" si="398"/>
        <v>0</v>
      </c>
      <c r="F193" s="38"/>
      <c r="G193" s="38"/>
      <c r="H193" s="38"/>
      <c r="I193" s="38"/>
      <c r="J193" s="38"/>
      <c r="K193" s="38"/>
      <c r="L193" s="38"/>
      <c r="M193" s="38"/>
      <c r="N193" s="38"/>
      <c r="O193" s="38"/>
      <c r="P193" s="38"/>
    </row>
    <row r="194" spans="1:16" s="12" customFormat="1" x14ac:dyDescent="0.25">
      <c r="A194" s="80"/>
      <c r="B194" s="83"/>
      <c r="C194" s="36"/>
      <c r="D194" s="37" t="s">
        <v>50</v>
      </c>
      <c r="E194" s="39">
        <f t="shared" si="398"/>
        <v>0</v>
      </c>
      <c r="F194" s="38"/>
      <c r="G194" s="38"/>
      <c r="H194" s="38"/>
      <c r="I194" s="38"/>
      <c r="J194" s="38"/>
      <c r="K194" s="38"/>
      <c r="L194" s="38"/>
      <c r="M194" s="38"/>
      <c r="N194" s="38"/>
      <c r="O194" s="38"/>
      <c r="P194" s="38"/>
    </row>
    <row r="195" spans="1:16" s="12" customFormat="1" x14ac:dyDescent="0.25">
      <c r="A195" s="81"/>
      <c r="B195" s="84"/>
      <c r="C195" s="36"/>
      <c r="D195" s="37" t="s">
        <v>52</v>
      </c>
      <c r="E195" s="39">
        <f t="shared" si="398"/>
        <v>0</v>
      </c>
      <c r="F195" s="38"/>
      <c r="G195" s="38"/>
      <c r="H195" s="38"/>
      <c r="I195" s="38"/>
      <c r="J195" s="38"/>
      <c r="K195" s="38"/>
      <c r="L195" s="38"/>
      <c r="M195" s="38"/>
      <c r="N195" s="38"/>
      <c r="O195" s="38"/>
      <c r="P195" s="38"/>
    </row>
    <row r="196" spans="1:16" x14ac:dyDescent="0.25">
      <c r="A196" s="65" t="s">
        <v>127</v>
      </c>
      <c r="B196" s="66" t="s">
        <v>128</v>
      </c>
      <c r="C196" s="26"/>
      <c r="D196" s="16" t="s">
        <v>48</v>
      </c>
      <c r="E196" s="17">
        <f>SUM(F196:P196)</f>
        <v>264026</v>
      </c>
      <c r="F196" s="32">
        <f>SUM(F197:F200)</f>
        <v>136574.6</v>
      </c>
      <c r="G196" s="32">
        <f t="shared" ref="G196:P196" si="399">SUM(G197:G200)</f>
        <v>56676.2</v>
      </c>
      <c r="H196" s="32">
        <f t="shared" si="399"/>
        <v>47432.6</v>
      </c>
      <c r="I196" s="32">
        <f t="shared" si="399"/>
        <v>23342.6</v>
      </c>
      <c r="J196" s="32">
        <f t="shared" si="399"/>
        <v>0</v>
      </c>
      <c r="K196" s="32">
        <f t="shared" si="399"/>
        <v>0</v>
      </c>
      <c r="L196" s="32">
        <f t="shared" si="399"/>
        <v>0</v>
      </c>
      <c r="M196" s="32">
        <f t="shared" si="399"/>
        <v>0</v>
      </c>
      <c r="N196" s="32">
        <f t="shared" si="399"/>
        <v>0</v>
      </c>
      <c r="O196" s="32">
        <f t="shared" si="399"/>
        <v>0</v>
      </c>
      <c r="P196" s="32">
        <f t="shared" si="399"/>
        <v>0</v>
      </c>
    </row>
    <row r="197" spans="1:16" x14ac:dyDescent="0.25">
      <c r="A197" s="65"/>
      <c r="B197" s="66"/>
      <c r="C197" s="26"/>
      <c r="D197" s="16" t="s">
        <v>49</v>
      </c>
      <c r="E197" s="32">
        <f t="shared" ref="E197:E200" si="400">SUM(F197:P197)</f>
        <v>264026</v>
      </c>
      <c r="F197" s="17">
        <f>F202+F207</f>
        <v>136574.6</v>
      </c>
      <c r="G197" s="17">
        <f t="shared" ref="G197:P197" si="401">G202+G207</f>
        <v>56676.2</v>
      </c>
      <c r="H197" s="17">
        <f t="shared" si="401"/>
        <v>47432.6</v>
      </c>
      <c r="I197" s="17">
        <f t="shared" si="401"/>
        <v>23342.6</v>
      </c>
      <c r="J197" s="17">
        <f t="shared" si="401"/>
        <v>0</v>
      </c>
      <c r="K197" s="17">
        <f t="shared" si="401"/>
        <v>0</v>
      </c>
      <c r="L197" s="17">
        <f t="shared" si="401"/>
        <v>0</v>
      </c>
      <c r="M197" s="17">
        <f t="shared" si="401"/>
        <v>0</v>
      </c>
      <c r="N197" s="17">
        <f t="shared" si="401"/>
        <v>0</v>
      </c>
      <c r="O197" s="17">
        <f t="shared" si="401"/>
        <v>0</v>
      </c>
      <c r="P197" s="17">
        <f t="shared" si="401"/>
        <v>0</v>
      </c>
    </row>
    <row r="198" spans="1:16" x14ac:dyDescent="0.25">
      <c r="A198" s="65"/>
      <c r="B198" s="66"/>
      <c r="C198" s="26"/>
      <c r="D198" s="16" t="s">
        <v>51</v>
      </c>
      <c r="E198" s="32">
        <f t="shared" si="400"/>
        <v>0</v>
      </c>
      <c r="F198" s="17">
        <f t="shared" ref="F198:P200" si="402">F203+F208</f>
        <v>0</v>
      </c>
      <c r="G198" s="17">
        <f t="shared" si="402"/>
        <v>0</v>
      </c>
      <c r="H198" s="17">
        <f t="shared" si="402"/>
        <v>0</v>
      </c>
      <c r="I198" s="17">
        <f t="shared" si="402"/>
        <v>0</v>
      </c>
      <c r="J198" s="17">
        <f t="shared" si="402"/>
        <v>0</v>
      </c>
      <c r="K198" s="17">
        <f t="shared" si="402"/>
        <v>0</v>
      </c>
      <c r="L198" s="17">
        <f t="shared" si="402"/>
        <v>0</v>
      </c>
      <c r="M198" s="17">
        <f t="shared" si="402"/>
        <v>0</v>
      </c>
      <c r="N198" s="17">
        <f t="shared" si="402"/>
        <v>0</v>
      </c>
      <c r="O198" s="17">
        <f t="shared" si="402"/>
        <v>0</v>
      </c>
      <c r="P198" s="17">
        <f t="shared" si="402"/>
        <v>0</v>
      </c>
    </row>
    <row r="199" spans="1:16" x14ac:dyDescent="0.25">
      <c r="A199" s="65"/>
      <c r="B199" s="66"/>
      <c r="C199" s="26"/>
      <c r="D199" s="16" t="s">
        <v>50</v>
      </c>
      <c r="E199" s="32">
        <f t="shared" si="400"/>
        <v>0</v>
      </c>
      <c r="F199" s="17">
        <f t="shared" si="402"/>
        <v>0</v>
      </c>
      <c r="G199" s="17">
        <f t="shared" si="402"/>
        <v>0</v>
      </c>
      <c r="H199" s="17">
        <f t="shared" si="402"/>
        <v>0</v>
      </c>
      <c r="I199" s="17">
        <f t="shared" si="402"/>
        <v>0</v>
      </c>
      <c r="J199" s="17">
        <f t="shared" si="402"/>
        <v>0</v>
      </c>
      <c r="K199" s="17">
        <f t="shared" si="402"/>
        <v>0</v>
      </c>
      <c r="L199" s="17">
        <f t="shared" si="402"/>
        <v>0</v>
      </c>
      <c r="M199" s="17">
        <f t="shared" si="402"/>
        <v>0</v>
      </c>
      <c r="N199" s="17">
        <f t="shared" si="402"/>
        <v>0</v>
      </c>
      <c r="O199" s="17">
        <f t="shared" si="402"/>
        <v>0</v>
      </c>
      <c r="P199" s="17">
        <f t="shared" si="402"/>
        <v>0</v>
      </c>
    </row>
    <row r="200" spans="1:16" x14ac:dyDescent="0.25">
      <c r="A200" s="65"/>
      <c r="B200" s="66"/>
      <c r="C200" s="26"/>
      <c r="D200" s="16" t="s">
        <v>52</v>
      </c>
      <c r="E200" s="32">
        <f t="shared" si="400"/>
        <v>0</v>
      </c>
      <c r="F200" s="17">
        <f t="shared" si="402"/>
        <v>0</v>
      </c>
      <c r="G200" s="17">
        <f t="shared" si="402"/>
        <v>0</v>
      </c>
      <c r="H200" s="17">
        <f t="shared" si="402"/>
        <v>0</v>
      </c>
      <c r="I200" s="17">
        <f t="shared" si="402"/>
        <v>0</v>
      </c>
      <c r="J200" s="17">
        <f t="shared" si="402"/>
        <v>0</v>
      </c>
      <c r="K200" s="17">
        <f t="shared" si="402"/>
        <v>0</v>
      </c>
      <c r="L200" s="17">
        <f t="shared" si="402"/>
        <v>0</v>
      </c>
      <c r="M200" s="17">
        <f t="shared" si="402"/>
        <v>0</v>
      </c>
      <c r="N200" s="17">
        <f t="shared" si="402"/>
        <v>0</v>
      </c>
      <c r="O200" s="17">
        <f t="shared" si="402"/>
        <v>0</v>
      </c>
      <c r="P200" s="17">
        <f t="shared" si="402"/>
        <v>0</v>
      </c>
    </row>
    <row r="201" spans="1:16" s="25" customFormat="1" x14ac:dyDescent="0.25">
      <c r="A201" s="79" t="s">
        <v>129</v>
      </c>
      <c r="B201" s="82" t="s">
        <v>130</v>
      </c>
      <c r="C201" s="36"/>
      <c r="D201" s="37" t="s">
        <v>48</v>
      </c>
      <c r="E201" s="38">
        <f>SUM(F201:P201)</f>
        <v>89142</v>
      </c>
      <c r="F201" s="39">
        <f>SUM(F202:F205)</f>
        <v>89142</v>
      </c>
      <c r="G201" s="39">
        <f t="shared" ref="G201:P201" si="403">SUM(G202:G205)</f>
        <v>0</v>
      </c>
      <c r="H201" s="39">
        <f t="shared" si="403"/>
        <v>0</v>
      </c>
      <c r="I201" s="39">
        <f t="shared" si="403"/>
        <v>0</v>
      </c>
      <c r="J201" s="39">
        <f t="shared" si="403"/>
        <v>0</v>
      </c>
      <c r="K201" s="39">
        <f t="shared" si="403"/>
        <v>0</v>
      </c>
      <c r="L201" s="39">
        <f t="shared" si="403"/>
        <v>0</v>
      </c>
      <c r="M201" s="39">
        <f t="shared" si="403"/>
        <v>0</v>
      </c>
      <c r="N201" s="39">
        <f t="shared" si="403"/>
        <v>0</v>
      </c>
      <c r="O201" s="39">
        <f t="shared" si="403"/>
        <v>0</v>
      </c>
      <c r="P201" s="39">
        <f t="shared" si="403"/>
        <v>0</v>
      </c>
    </row>
    <row r="202" spans="1:16" s="12" customFormat="1" x14ac:dyDescent="0.25">
      <c r="A202" s="80"/>
      <c r="B202" s="83"/>
      <c r="C202" s="36"/>
      <c r="D202" s="37" t="s">
        <v>49</v>
      </c>
      <c r="E202" s="39">
        <f t="shared" ref="E202:E205" si="404">SUM(F202:P202)</f>
        <v>89142</v>
      </c>
      <c r="F202" s="38">
        <v>89142</v>
      </c>
      <c r="G202" s="38"/>
      <c r="H202" s="38"/>
      <c r="I202" s="38"/>
      <c r="J202" s="38"/>
      <c r="K202" s="38"/>
      <c r="L202" s="38"/>
      <c r="M202" s="38"/>
      <c r="N202" s="38"/>
      <c r="O202" s="38"/>
      <c r="P202" s="38"/>
    </row>
    <row r="203" spans="1:16" s="12" customFormat="1" x14ac:dyDescent="0.25">
      <c r="A203" s="80"/>
      <c r="B203" s="83"/>
      <c r="C203" s="36"/>
      <c r="D203" s="37" t="s">
        <v>51</v>
      </c>
      <c r="E203" s="39">
        <f t="shared" si="404"/>
        <v>0</v>
      </c>
      <c r="F203" s="38"/>
      <c r="G203" s="38"/>
      <c r="H203" s="38"/>
      <c r="I203" s="38"/>
      <c r="J203" s="38"/>
      <c r="K203" s="38"/>
      <c r="L203" s="38"/>
      <c r="M203" s="38"/>
      <c r="N203" s="38"/>
      <c r="O203" s="38"/>
      <c r="P203" s="38"/>
    </row>
    <row r="204" spans="1:16" s="12" customFormat="1" x14ac:dyDescent="0.25">
      <c r="A204" s="80"/>
      <c r="B204" s="83"/>
      <c r="C204" s="36"/>
      <c r="D204" s="37" t="s">
        <v>50</v>
      </c>
      <c r="E204" s="39">
        <f t="shared" si="404"/>
        <v>0</v>
      </c>
      <c r="F204" s="38"/>
      <c r="G204" s="38"/>
      <c r="H204" s="38"/>
      <c r="I204" s="38"/>
      <c r="J204" s="38"/>
      <c r="K204" s="38"/>
      <c r="L204" s="38"/>
      <c r="M204" s="38"/>
      <c r="N204" s="38"/>
      <c r="O204" s="38"/>
      <c r="P204" s="38"/>
    </row>
    <row r="205" spans="1:16" s="12" customFormat="1" x14ac:dyDescent="0.25">
      <c r="A205" s="81"/>
      <c r="B205" s="84"/>
      <c r="C205" s="36"/>
      <c r="D205" s="37" t="s">
        <v>52</v>
      </c>
      <c r="E205" s="39">
        <f t="shared" si="404"/>
        <v>0</v>
      </c>
      <c r="F205" s="38"/>
      <c r="G205" s="38"/>
      <c r="H205" s="38"/>
      <c r="I205" s="38"/>
      <c r="J205" s="38"/>
      <c r="K205" s="38"/>
      <c r="L205" s="38"/>
      <c r="M205" s="38"/>
      <c r="N205" s="38"/>
      <c r="O205" s="38"/>
      <c r="P205" s="38"/>
    </row>
    <row r="206" spans="1:16" s="25" customFormat="1" x14ac:dyDescent="0.25">
      <c r="A206" s="79" t="s">
        <v>129</v>
      </c>
      <c r="B206" s="82" t="s">
        <v>130</v>
      </c>
      <c r="C206" s="36"/>
      <c r="D206" s="37" t="s">
        <v>48</v>
      </c>
      <c r="E206" s="38">
        <f>SUM(F206:P206)</f>
        <v>174884</v>
      </c>
      <c r="F206" s="39">
        <f>SUM(F207:F210)</f>
        <v>47432.6</v>
      </c>
      <c r="G206" s="39">
        <f t="shared" ref="G206:P206" si="405">SUM(G207:G210)</f>
        <v>56676.2</v>
      </c>
      <c r="H206" s="39">
        <f t="shared" si="405"/>
        <v>47432.6</v>
      </c>
      <c r="I206" s="39">
        <f t="shared" si="405"/>
        <v>23342.6</v>
      </c>
      <c r="J206" s="39">
        <f t="shared" si="405"/>
        <v>0</v>
      </c>
      <c r="K206" s="39">
        <f t="shared" si="405"/>
        <v>0</v>
      </c>
      <c r="L206" s="39">
        <f t="shared" si="405"/>
        <v>0</v>
      </c>
      <c r="M206" s="39">
        <f t="shared" si="405"/>
        <v>0</v>
      </c>
      <c r="N206" s="39">
        <f t="shared" si="405"/>
        <v>0</v>
      </c>
      <c r="O206" s="39">
        <f t="shared" si="405"/>
        <v>0</v>
      </c>
      <c r="P206" s="39">
        <f t="shared" si="405"/>
        <v>0</v>
      </c>
    </row>
    <row r="207" spans="1:16" s="12" customFormat="1" x14ac:dyDescent="0.25">
      <c r="A207" s="80"/>
      <c r="B207" s="83"/>
      <c r="C207" s="36"/>
      <c r="D207" s="37" t="s">
        <v>49</v>
      </c>
      <c r="E207" s="39">
        <f t="shared" ref="E207:E210" si="406">SUM(F207:P207)</f>
        <v>174884</v>
      </c>
      <c r="F207" s="38">
        <v>47432.6</v>
      </c>
      <c r="G207" s="38">
        <v>56676.2</v>
      </c>
      <c r="H207" s="38">
        <v>47432.6</v>
      </c>
      <c r="I207" s="38">
        <v>23342.6</v>
      </c>
      <c r="J207" s="38"/>
      <c r="K207" s="38"/>
      <c r="L207" s="38"/>
      <c r="M207" s="38"/>
      <c r="N207" s="38"/>
      <c r="O207" s="38"/>
      <c r="P207" s="38"/>
    </row>
    <row r="208" spans="1:16" s="12" customFormat="1" x14ac:dyDescent="0.25">
      <c r="A208" s="80"/>
      <c r="B208" s="83"/>
      <c r="C208" s="36"/>
      <c r="D208" s="37" t="s">
        <v>51</v>
      </c>
      <c r="E208" s="39">
        <f t="shared" si="406"/>
        <v>0</v>
      </c>
      <c r="F208" s="38"/>
      <c r="G208" s="38"/>
      <c r="H208" s="38"/>
      <c r="I208" s="38"/>
      <c r="J208" s="38"/>
      <c r="K208" s="38"/>
      <c r="L208" s="38"/>
      <c r="M208" s="38"/>
      <c r="N208" s="38"/>
      <c r="O208" s="38"/>
      <c r="P208" s="38"/>
    </row>
    <row r="209" spans="1:16" s="12" customFormat="1" x14ac:dyDescent="0.25">
      <c r="A209" s="80"/>
      <c r="B209" s="83"/>
      <c r="C209" s="36"/>
      <c r="D209" s="37" t="s">
        <v>50</v>
      </c>
      <c r="E209" s="39">
        <f t="shared" si="406"/>
        <v>0</v>
      </c>
      <c r="F209" s="38"/>
      <c r="G209" s="38"/>
      <c r="H209" s="38"/>
      <c r="I209" s="38"/>
      <c r="J209" s="38"/>
      <c r="K209" s="38"/>
      <c r="L209" s="38"/>
      <c r="M209" s="38"/>
      <c r="N209" s="38"/>
      <c r="O209" s="38"/>
      <c r="P209" s="38"/>
    </row>
    <row r="210" spans="1:16" s="12" customFormat="1" x14ac:dyDescent="0.25">
      <c r="A210" s="81"/>
      <c r="B210" s="84"/>
      <c r="C210" s="36"/>
      <c r="D210" s="37" t="s">
        <v>52</v>
      </c>
      <c r="E210" s="39">
        <f t="shared" si="406"/>
        <v>0</v>
      </c>
      <c r="F210" s="38"/>
      <c r="G210" s="38"/>
      <c r="H210" s="38"/>
      <c r="I210" s="38"/>
      <c r="J210" s="38"/>
      <c r="K210" s="38"/>
      <c r="L210" s="38"/>
      <c r="M210" s="38"/>
      <c r="N210" s="38"/>
      <c r="O210" s="38"/>
      <c r="P210" s="38"/>
    </row>
    <row r="211" spans="1:16" s="25" customFormat="1" x14ac:dyDescent="0.25">
      <c r="A211" s="65" t="s">
        <v>131</v>
      </c>
      <c r="B211" s="66" t="s">
        <v>132</v>
      </c>
      <c r="C211" s="26"/>
      <c r="D211" s="16" t="s">
        <v>48</v>
      </c>
      <c r="E211" s="17">
        <f>SUM(F211:P211)</f>
        <v>27336.6</v>
      </c>
      <c r="F211" s="32">
        <f>SUM(F212:F215)</f>
        <v>0</v>
      </c>
      <c r="G211" s="32">
        <f t="shared" ref="G211:P211" si="407">SUM(G212:G215)</f>
        <v>0</v>
      </c>
      <c r="H211" s="32">
        <f t="shared" si="407"/>
        <v>24776.6</v>
      </c>
      <c r="I211" s="32">
        <f t="shared" si="407"/>
        <v>2560</v>
      </c>
      <c r="J211" s="32">
        <f t="shared" si="407"/>
        <v>0</v>
      </c>
      <c r="K211" s="32">
        <f t="shared" si="407"/>
        <v>0</v>
      </c>
      <c r="L211" s="32">
        <f t="shared" si="407"/>
        <v>0</v>
      </c>
      <c r="M211" s="32">
        <f t="shared" si="407"/>
        <v>0</v>
      </c>
      <c r="N211" s="32">
        <f t="shared" si="407"/>
        <v>0</v>
      </c>
      <c r="O211" s="32">
        <f t="shared" si="407"/>
        <v>0</v>
      </c>
      <c r="P211" s="32">
        <f t="shared" si="407"/>
        <v>0</v>
      </c>
    </row>
    <row r="212" spans="1:16" s="25" customFormat="1" x14ac:dyDescent="0.25">
      <c r="A212" s="65"/>
      <c r="B212" s="66"/>
      <c r="C212" s="26"/>
      <c r="D212" s="16" t="s">
        <v>49</v>
      </c>
      <c r="E212" s="32">
        <f t="shared" ref="E212:E215" si="408">SUM(F212:P212)</f>
        <v>1317.6</v>
      </c>
      <c r="F212" s="17"/>
      <c r="G212" s="17"/>
      <c r="H212" s="17">
        <v>757.6</v>
      </c>
      <c r="I212" s="17">
        <v>560</v>
      </c>
      <c r="J212" s="17"/>
      <c r="K212" s="17"/>
      <c r="L212" s="17"/>
      <c r="M212" s="17"/>
      <c r="N212" s="17"/>
      <c r="O212" s="17"/>
      <c r="P212" s="17"/>
    </row>
    <row r="213" spans="1:16" s="25" customFormat="1" x14ac:dyDescent="0.25">
      <c r="A213" s="65"/>
      <c r="B213" s="66"/>
      <c r="C213" s="26"/>
      <c r="D213" s="16" t="s">
        <v>51</v>
      </c>
      <c r="E213" s="32">
        <f t="shared" si="408"/>
        <v>26019</v>
      </c>
      <c r="F213" s="17"/>
      <c r="G213" s="17"/>
      <c r="H213" s="17">
        <v>24019</v>
      </c>
      <c r="I213" s="17">
        <v>2000</v>
      </c>
      <c r="J213" s="17"/>
      <c r="K213" s="17"/>
      <c r="L213" s="17"/>
      <c r="M213" s="17"/>
      <c r="N213" s="17"/>
      <c r="O213" s="17"/>
      <c r="P213" s="17"/>
    </row>
    <row r="214" spans="1:16" s="25" customFormat="1" x14ac:dyDescent="0.25">
      <c r="A214" s="65"/>
      <c r="B214" s="66"/>
      <c r="C214" s="26"/>
      <c r="D214" s="16" t="s">
        <v>50</v>
      </c>
      <c r="E214" s="32">
        <f t="shared" si="408"/>
        <v>0</v>
      </c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</row>
    <row r="215" spans="1:16" s="25" customFormat="1" x14ac:dyDescent="0.25">
      <c r="A215" s="65"/>
      <c r="B215" s="66"/>
      <c r="C215" s="26"/>
      <c r="D215" s="16" t="s">
        <v>52</v>
      </c>
      <c r="E215" s="32">
        <f t="shared" si="408"/>
        <v>0</v>
      </c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</row>
    <row r="216" spans="1:16" s="48" customFormat="1" x14ac:dyDescent="0.25">
      <c r="A216" s="65" t="s">
        <v>222</v>
      </c>
      <c r="B216" s="66" t="s">
        <v>223</v>
      </c>
      <c r="C216" s="49"/>
      <c r="D216" s="16" t="s">
        <v>48</v>
      </c>
      <c r="E216" s="17">
        <f>SUM(F216:P216)</f>
        <v>6545.7</v>
      </c>
      <c r="F216" s="32">
        <f>SUM(F217:F220)</f>
        <v>0</v>
      </c>
      <c r="G216" s="32">
        <f t="shared" ref="G216:P216" si="409">SUM(G217:G220)</f>
        <v>0</v>
      </c>
      <c r="H216" s="32">
        <f t="shared" si="409"/>
        <v>0</v>
      </c>
      <c r="I216" s="32">
        <f t="shared" si="409"/>
        <v>0</v>
      </c>
      <c r="J216" s="32">
        <f t="shared" si="409"/>
        <v>2980.6</v>
      </c>
      <c r="K216" s="32">
        <f t="shared" si="409"/>
        <v>3565.1</v>
      </c>
      <c r="L216" s="32">
        <f t="shared" si="409"/>
        <v>0</v>
      </c>
      <c r="M216" s="32">
        <f t="shared" si="409"/>
        <v>0</v>
      </c>
      <c r="N216" s="32">
        <f t="shared" si="409"/>
        <v>0</v>
      </c>
      <c r="O216" s="32">
        <f t="shared" si="409"/>
        <v>0</v>
      </c>
      <c r="P216" s="32">
        <f t="shared" si="409"/>
        <v>0</v>
      </c>
    </row>
    <row r="217" spans="1:16" s="12" customFormat="1" x14ac:dyDescent="0.25">
      <c r="A217" s="65"/>
      <c r="B217" s="66"/>
      <c r="C217" s="49"/>
      <c r="D217" s="16" t="s">
        <v>49</v>
      </c>
      <c r="E217" s="32">
        <f t="shared" ref="E217:E220" si="410">SUM(F217:P217)</f>
        <v>2545.6999999999998</v>
      </c>
      <c r="F217" s="17"/>
      <c r="G217" s="17"/>
      <c r="H217" s="17"/>
      <c r="I217" s="17"/>
      <c r="J217" s="17">
        <v>980.6</v>
      </c>
      <c r="K217" s="17">
        <v>1565.1</v>
      </c>
      <c r="L217" s="17"/>
      <c r="M217" s="17"/>
      <c r="N217" s="17"/>
      <c r="O217" s="17"/>
      <c r="P217" s="17"/>
    </row>
    <row r="218" spans="1:16" s="12" customFormat="1" x14ac:dyDescent="0.25">
      <c r="A218" s="65"/>
      <c r="B218" s="66"/>
      <c r="C218" s="49"/>
      <c r="D218" s="16" t="s">
        <v>51</v>
      </c>
      <c r="E218" s="32">
        <f t="shared" si="410"/>
        <v>4000</v>
      </c>
      <c r="F218" s="17"/>
      <c r="G218" s="17"/>
      <c r="H218" s="17"/>
      <c r="I218" s="17"/>
      <c r="J218" s="17">
        <v>2000</v>
      </c>
      <c r="K218" s="17">
        <v>2000</v>
      </c>
      <c r="L218" s="17"/>
      <c r="M218" s="17"/>
      <c r="N218" s="17"/>
      <c r="O218" s="17"/>
      <c r="P218" s="17"/>
    </row>
    <row r="219" spans="1:16" s="12" customFormat="1" x14ac:dyDescent="0.25">
      <c r="A219" s="65"/>
      <c r="B219" s="66"/>
      <c r="C219" s="49"/>
      <c r="D219" s="16" t="s">
        <v>50</v>
      </c>
      <c r="E219" s="32">
        <f t="shared" si="410"/>
        <v>0</v>
      </c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</row>
    <row r="220" spans="1:16" s="12" customFormat="1" x14ac:dyDescent="0.25">
      <c r="A220" s="65"/>
      <c r="B220" s="66"/>
      <c r="C220" s="49"/>
      <c r="D220" s="16" t="s">
        <v>52</v>
      </c>
      <c r="E220" s="32">
        <f t="shared" si="410"/>
        <v>0</v>
      </c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</row>
    <row r="221" spans="1:16" s="25" customFormat="1" ht="31.5" customHeight="1" x14ac:dyDescent="0.25">
      <c r="A221" s="71" t="s">
        <v>134</v>
      </c>
      <c r="B221" s="74" t="s">
        <v>135</v>
      </c>
      <c r="C221" s="28"/>
      <c r="D221" s="28" t="s">
        <v>48</v>
      </c>
      <c r="E221" s="28">
        <f>SUM(F221:P221)</f>
        <v>517963.07115999988</v>
      </c>
      <c r="F221" s="29">
        <f>SUM(F222:F225)</f>
        <v>296.39999999999998</v>
      </c>
      <c r="G221" s="29">
        <f t="shared" ref="G221:P221" si="411">SUM(G222:G225)</f>
        <v>76848.399999999994</v>
      </c>
      <c r="H221" s="29">
        <f t="shared" si="411"/>
        <v>292337.2</v>
      </c>
      <c r="I221" s="29">
        <f t="shared" si="411"/>
        <v>111449</v>
      </c>
      <c r="J221" s="29">
        <f t="shared" si="411"/>
        <v>34376.737440000004</v>
      </c>
      <c r="K221" s="29">
        <f t="shared" si="411"/>
        <v>609.92637000000002</v>
      </c>
      <c r="L221" s="29">
        <f t="shared" si="411"/>
        <v>409.08147000000002</v>
      </c>
      <c r="M221" s="29">
        <f t="shared" si="411"/>
        <v>409.08147000000002</v>
      </c>
      <c r="N221" s="29">
        <f t="shared" si="411"/>
        <v>409.08147000000002</v>
      </c>
      <c r="O221" s="29">
        <f t="shared" si="411"/>
        <v>409.08147000000002</v>
      </c>
      <c r="P221" s="29">
        <f t="shared" si="411"/>
        <v>409.08147000000002</v>
      </c>
    </row>
    <row r="222" spans="1:16" s="12" customFormat="1" x14ac:dyDescent="0.25">
      <c r="A222" s="72"/>
      <c r="B222" s="75"/>
      <c r="C222" s="28"/>
      <c r="D222" s="27" t="s">
        <v>49</v>
      </c>
      <c r="E222" s="29">
        <f t="shared" ref="E222:E225" si="412">SUM(F222:P222)</f>
        <v>50460.382409999984</v>
      </c>
      <c r="F222" s="29">
        <f>F227</f>
        <v>296.39999999999998</v>
      </c>
      <c r="G222" s="29">
        <f t="shared" ref="G222:P222" si="413">G227</f>
        <v>14676.4</v>
      </c>
      <c r="H222" s="29">
        <f t="shared" si="413"/>
        <v>3039.9</v>
      </c>
      <c r="I222" s="29">
        <f t="shared" si="413"/>
        <v>25539</v>
      </c>
      <c r="J222" s="29">
        <f t="shared" si="413"/>
        <v>4253.3486899999998</v>
      </c>
      <c r="K222" s="29">
        <f t="shared" si="413"/>
        <v>609.92637000000002</v>
      </c>
      <c r="L222" s="29">
        <f t="shared" si="413"/>
        <v>409.08147000000002</v>
      </c>
      <c r="M222" s="29">
        <f t="shared" si="413"/>
        <v>409.08147000000002</v>
      </c>
      <c r="N222" s="29">
        <f t="shared" si="413"/>
        <v>409.08147000000002</v>
      </c>
      <c r="O222" s="29">
        <f t="shared" si="413"/>
        <v>409.08147000000002</v>
      </c>
      <c r="P222" s="29">
        <f t="shared" si="413"/>
        <v>409.08147000000002</v>
      </c>
    </row>
    <row r="223" spans="1:16" s="12" customFormat="1" x14ac:dyDescent="0.25">
      <c r="A223" s="72"/>
      <c r="B223" s="75"/>
      <c r="C223" s="28"/>
      <c r="D223" s="27" t="s">
        <v>51</v>
      </c>
      <c r="E223" s="29">
        <f t="shared" si="412"/>
        <v>467502.68874999997</v>
      </c>
      <c r="F223" s="29">
        <f t="shared" ref="F223:P225" si="414">F228</f>
        <v>0</v>
      </c>
      <c r="G223" s="29">
        <f t="shared" si="414"/>
        <v>62172</v>
      </c>
      <c r="H223" s="29">
        <f t="shared" si="414"/>
        <v>289297.3</v>
      </c>
      <c r="I223" s="29">
        <f t="shared" si="414"/>
        <v>85910</v>
      </c>
      <c r="J223" s="29">
        <f t="shared" si="414"/>
        <v>30123.388750000002</v>
      </c>
      <c r="K223" s="29">
        <f t="shared" si="414"/>
        <v>0</v>
      </c>
      <c r="L223" s="29">
        <f t="shared" si="414"/>
        <v>0</v>
      </c>
      <c r="M223" s="29">
        <f t="shared" si="414"/>
        <v>0</v>
      </c>
      <c r="N223" s="29">
        <f t="shared" si="414"/>
        <v>0</v>
      </c>
      <c r="O223" s="29">
        <f t="shared" si="414"/>
        <v>0</v>
      </c>
      <c r="P223" s="29">
        <f t="shared" si="414"/>
        <v>0</v>
      </c>
    </row>
    <row r="224" spans="1:16" s="12" customFormat="1" x14ac:dyDescent="0.25">
      <c r="A224" s="72"/>
      <c r="B224" s="75"/>
      <c r="C224" s="28"/>
      <c r="D224" s="27" t="s">
        <v>50</v>
      </c>
      <c r="E224" s="29">
        <f t="shared" si="412"/>
        <v>0</v>
      </c>
      <c r="F224" s="29">
        <f t="shared" si="414"/>
        <v>0</v>
      </c>
      <c r="G224" s="29">
        <f t="shared" si="414"/>
        <v>0</v>
      </c>
      <c r="H224" s="29">
        <f t="shared" si="414"/>
        <v>0</v>
      </c>
      <c r="I224" s="29">
        <f t="shared" si="414"/>
        <v>0</v>
      </c>
      <c r="J224" s="29">
        <f t="shared" si="414"/>
        <v>0</v>
      </c>
      <c r="K224" s="29">
        <f t="shared" si="414"/>
        <v>0</v>
      </c>
      <c r="L224" s="29">
        <f t="shared" si="414"/>
        <v>0</v>
      </c>
      <c r="M224" s="29">
        <f t="shared" si="414"/>
        <v>0</v>
      </c>
      <c r="N224" s="29">
        <f t="shared" si="414"/>
        <v>0</v>
      </c>
      <c r="O224" s="29">
        <f t="shared" si="414"/>
        <v>0</v>
      </c>
      <c r="P224" s="29">
        <f t="shared" si="414"/>
        <v>0</v>
      </c>
    </row>
    <row r="225" spans="1:16" s="12" customFormat="1" x14ac:dyDescent="0.25">
      <c r="A225" s="73"/>
      <c r="B225" s="76"/>
      <c r="C225" s="28"/>
      <c r="D225" s="27" t="s">
        <v>52</v>
      </c>
      <c r="E225" s="29">
        <f t="shared" si="412"/>
        <v>0</v>
      </c>
      <c r="F225" s="29">
        <f t="shared" si="414"/>
        <v>0</v>
      </c>
      <c r="G225" s="29">
        <f t="shared" si="414"/>
        <v>0</v>
      </c>
      <c r="H225" s="29">
        <f t="shared" si="414"/>
        <v>0</v>
      </c>
      <c r="I225" s="29">
        <f t="shared" si="414"/>
        <v>0</v>
      </c>
      <c r="J225" s="29">
        <f t="shared" si="414"/>
        <v>0</v>
      </c>
      <c r="K225" s="29">
        <f t="shared" si="414"/>
        <v>0</v>
      </c>
      <c r="L225" s="29">
        <f t="shared" si="414"/>
        <v>0</v>
      </c>
      <c r="M225" s="29">
        <f t="shared" si="414"/>
        <v>0</v>
      </c>
      <c r="N225" s="29">
        <f t="shared" si="414"/>
        <v>0</v>
      </c>
      <c r="O225" s="29">
        <f t="shared" si="414"/>
        <v>0</v>
      </c>
      <c r="P225" s="29">
        <f t="shared" si="414"/>
        <v>0</v>
      </c>
    </row>
    <row r="226" spans="1:16" s="25" customFormat="1" ht="47.25" customHeight="1" x14ac:dyDescent="0.25">
      <c r="A226" s="69" t="s">
        <v>136</v>
      </c>
      <c r="B226" s="70" t="s">
        <v>137</v>
      </c>
      <c r="C226" s="34"/>
      <c r="D226" s="33" t="s">
        <v>48</v>
      </c>
      <c r="E226" s="35">
        <f>SUM(F226:P226)</f>
        <v>517963.07115999988</v>
      </c>
      <c r="F226" s="35">
        <f>SUM(F227:F230)</f>
        <v>296.39999999999998</v>
      </c>
      <c r="G226" s="35">
        <f t="shared" ref="G226:P226" si="415">SUM(G227:G230)</f>
        <v>76848.399999999994</v>
      </c>
      <c r="H226" s="35">
        <f t="shared" si="415"/>
        <v>292337.2</v>
      </c>
      <c r="I226" s="35">
        <f t="shared" si="415"/>
        <v>111449</v>
      </c>
      <c r="J226" s="35">
        <f t="shared" si="415"/>
        <v>34376.737440000004</v>
      </c>
      <c r="K226" s="35">
        <f t="shared" si="415"/>
        <v>609.92637000000002</v>
      </c>
      <c r="L226" s="35">
        <f t="shared" si="415"/>
        <v>409.08147000000002</v>
      </c>
      <c r="M226" s="35">
        <f t="shared" si="415"/>
        <v>409.08147000000002</v>
      </c>
      <c r="N226" s="35">
        <f t="shared" si="415"/>
        <v>409.08147000000002</v>
      </c>
      <c r="O226" s="35">
        <f t="shared" si="415"/>
        <v>409.08147000000002</v>
      </c>
      <c r="P226" s="35">
        <f t="shared" si="415"/>
        <v>409.08147000000002</v>
      </c>
    </row>
    <row r="227" spans="1:16" s="12" customFormat="1" x14ac:dyDescent="0.25">
      <c r="A227" s="69"/>
      <c r="B227" s="70"/>
      <c r="C227" s="34"/>
      <c r="D227" s="33" t="s">
        <v>49</v>
      </c>
      <c r="E227" s="35">
        <f t="shared" ref="E227:E230" si="416">SUM(F227:P227)</f>
        <v>50460.382409999984</v>
      </c>
      <c r="F227" s="35">
        <f>F232+F247+F297+F302+F307</f>
        <v>296.39999999999998</v>
      </c>
      <c r="G227" s="35">
        <f t="shared" ref="G227:P227" si="417">G232+G247+G297+G302+G307</f>
        <v>14676.4</v>
      </c>
      <c r="H227" s="35">
        <f t="shared" si="417"/>
        <v>3039.9</v>
      </c>
      <c r="I227" s="35">
        <f t="shared" si="417"/>
        <v>25539</v>
      </c>
      <c r="J227" s="35">
        <f t="shared" si="417"/>
        <v>4253.3486899999998</v>
      </c>
      <c r="K227" s="35">
        <f t="shared" si="417"/>
        <v>609.92637000000002</v>
      </c>
      <c r="L227" s="35">
        <f t="shared" si="417"/>
        <v>409.08147000000002</v>
      </c>
      <c r="M227" s="35">
        <f t="shared" si="417"/>
        <v>409.08147000000002</v>
      </c>
      <c r="N227" s="35">
        <f t="shared" si="417"/>
        <v>409.08147000000002</v>
      </c>
      <c r="O227" s="35">
        <f t="shared" si="417"/>
        <v>409.08147000000002</v>
      </c>
      <c r="P227" s="35">
        <f t="shared" si="417"/>
        <v>409.08147000000002</v>
      </c>
    </row>
    <row r="228" spans="1:16" s="12" customFormat="1" x14ac:dyDescent="0.25">
      <c r="A228" s="69"/>
      <c r="B228" s="70"/>
      <c r="C228" s="34"/>
      <c r="D228" s="33" t="s">
        <v>51</v>
      </c>
      <c r="E228" s="35">
        <f t="shared" si="416"/>
        <v>467502.68874999997</v>
      </c>
      <c r="F228" s="35">
        <f t="shared" ref="F228:P230" si="418">F233+F248+F298+F303+F308</f>
        <v>0</v>
      </c>
      <c r="G228" s="35">
        <f t="shared" si="418"/>
        <v>62172</v>
      </c>
      <c r="H228" s="35">
        <f t="shared" si="418"/>
        <v>289297.3</v>
      </c>
      <c r="I228" s="35">
        <f t="shared" si="418"/>
        <v>85910</v>
      </c>
      <c r="J228" s="35">
        <f t="shared" si="418"/>
        <v>30123.388750000002</v>
      </c>
      <c r="K228" s="35">
        <f t="shared" si="418"/>
        <v>0</v>
      </c>
      <c r="L228" s="35">
        <f t="shared" si="418"/>
        <v>0</v>
      </c>
      <c r="M228" s="35">
        <f t="shared" si="418"/>
        <v>0</v>
      </c>
      <c r="N228" s="35">
        <f t="shared" si="418"/>
        <v>0</v>
      </c>
      <c r="O228" s="35">
        <f t="shared" si="418"/>
        <v>0</v>
      </c>
      <c r="P228" s="35">
        <f t="shared" si="418"/>
        <v>0</v>
      </c>
    </row>
    <row r="229" spans="1:16" s="12" customFormat="1" x14ac:dyDescent="0.25">
      <c r="A229" s="69"/>
      <c r="B229" s="70"/>
      <c r="C229" s="34"/>
      <c r="D229" s="33" t="s">
        <v>50</v>
      </c>
      <c r="E229" s="35">
        <f t="shared" si="416"/>
        <v>0</v>
      </c>
      <c r="F229" s="35">
        <f t="shared" si="418"/>
        <v>0</v>
      </c>
      <c r="G229" s="35">
        <f t="shared" si="418"/>
        <v>0</v>
      </c>
      <c r="H229" s="35">
        <f t="shared" si="418"/>
        <v>0</v>
      </c>
      <c r="I229" s="35">
        <f t="shared" si="418"/>
        <v>0</v>
      </c>
      <c r="J229" s="35">
        <f t="shared" si="418"/>
        <v>0</v>
      </c>
      <c r="K229" s="35">
        <f t="shared" si="418"/>
        <v>0</v>
      </c>
      <c r="L229" s="35">
        <f t="shared" si="418"/>
        <v>0</v>
      </c>
      <c r="M229" s="35">
        <f t="shared" si="418"/>
        <v>0</v>
      </c>
      <c r="N229" s="35">
        <f t="shared" si="418"/>
        <v>0</v>
      </c>
      <c r="O229" s="35">
        <f t="shared" si="418"/>
        <v>0</v>
      </c>
      <c r="P229" s="35">
        <f t="shared" si="418"/>
        <v>0</v>
      </c>
    </row>
    <row r="230" spans="1:16" s="12" customFormat="1" x14ac:dyDescent="0.25">
      <c r="A230" s="69"/>
      <c r="B230" s="70"/>
      <c r="C230" s="34"/>
      <c r="D230" s="33" t="s">
        <v>52</v>
      </c>
      <c r="E230" s="35">
        <f t="shared" si="416"/>
        <v>0</v>
      </c>
      <c r="F230" s="35">
        <f t="shared" si="418"/>
        <v>0</v>
      </c>
      <c r="G230" s="35">
        <f t="shared" si="418"/>
        <v>0</v>
      </c>
      <c r="H230" s="35">
        <f t="shared" si="418"/>
        <v>0</v>
      </c>
      <c r="I230" s="35">
        <f t="shared" si="418"/>
        <v>0</v>
      </c>
      <c r="J230" s="35">
        <f t="shared" si="418"/>
        <v>0</v>
      </c>
      <c r="K230" s="35">
        <f t="shared" si="418"/>
        <v>0</v>
      </c>
      <c r="L230" s="35">
        <f t="shared" si="418"/>
        <v>0</v>
      </c>
      <c r="M230" s="35">
        <f t="shared" si="418"/>
        <v>0</v>
      </c>
      <c r="N230" s="35">
        <f t="shared" si="418"/>
        <v>0</v>
      </c>
      <c r="O230" s="35">
        <f t="shared" si="418"/>
        <v>0</v>
      </c>
      <c r="P230" s="35">
        <f t="shared" si="418"/>
        <v>0</v>
      </c>
    </row>
    <row r="231" spans="1:16" s="25" customFormat="1" x14ac:dyDescent="0.25">
      <c r="A231" s="65" t="s">
        <v>138</v>
      </c>
      <c r="B231" s="66" t="s">
        <v>115</v>
      </c>
      <c r="C231" s="26"/>
      <c r="D231" s="16" t="s">
        <v>48</v>
      </c>
      <c r="E231" s="17">
        <f>SUM(F231:P231)</f>
        <v>111129</v>
      </c>
      <c r="F231" s="32">
        <f>SUM(F232:F235)</f>
        <v>0</v>
      </c>
      <c r="G231" s="32">
        <f t="shared" ref="G231:P231" si="419">SUM(G232:G235)</f>
        <v>0</v>
      </c>
      <c r="H231" s="32">
        <f t="shared" si="419"/>
        <v>0</v>
      </c>
      <c r="I231" s="32">
        <f t="shared" si="419"/>
        <v>111129</v>
      </c>
      <c r="J231" s="32">
        <f t="shared" si="419"/>
        <v>0</v>
      </c>
      <c r="K231" s="32">
        <f t="shared" si="419"/>
        <v>0</v>
      </c>
      <c r="L231" s="32">
        <f t="shared" si="419"/>
        <v>0</v>
      </c>
      <c r="M231" s="32">
        <f t="shared" si="419"/>
        <v>0</v>
      </c>
      <c r="N231" s="32">
        <f t="shared" si="419"/>
        <v>0</v>
      </c>
      <c r="O231" s="32">
        <f t="shared" si="419"/>
        <v>0</v>
      </c>
      <c r="P231" s="32">
        <f t="shared" si="419"/>
        <v>0</v>
      </c>
    </row>
    <row r="232" spans="1:16" s="25" customFormat="1" x14ac:dyDescent="0.25">
      <c r="A232" s="65"/>
      <c r="B232" s="66"/>
      <c r="C232" s="26"/>
      <c r="D232" s="16" t="s">
        <v>49</v>
      </c>
      <c r="E232" s="32">
        <f t="shared" ref="E232:E235" si="420">SUM(F232:P232)</f>
        <v>25219</v>
      </c>
      <c r="F232" s="17">
        <f>F237+F242</f>
        <v>0</v>
      </c>
      <c r="G232" s="17">
        <f t="shared" ref="G232:P232" si="421">G237+G242</f>
        <v>0</v>
      </c>
      <c r="H232" s="17">
        <f t="shared" si="421"/>
        <v>0</v>
      </c>
      <c r="I232" s="17">
        <f t="shared" si="421"/>
        <v>25219</v>
      </c>
      <c r="J232" s="17">
        <f t="shared" si="421"/>
        <v>0</v>
      </c>
      <c r="K232" s="17">
        <f t="shared" si="421"/>
        <v>0</v>
      </c>
      <c r="L232" s="17">
        <f t="shared" si="421"/>
        <v>0</v>
      </c>
      <c r="M232" s="17">
        <f t="shared" si="421"/>
        <v>0</v>
      </c>
      <c r="N232" s="17">
        <f t="shared" si="421"/>
        <v>0</v>
      </c>
      <c r="O232" s="17">
        <f t="shared" si="421"/>
        <v>0</v>
      </c>
      <c r="P232" s="17">
        <f t="shared" si="421"/>
        <v>0</v>
      </c>
    </row>
    <row r="233" spans="1:16" s="25" customFormat="1" x14ac:dyDescent="0.25">
      <c r="A233" s="65"/>
      <c r="B233" s="66"/>
      <c r="C233" s="26"/>
      <c r="D233" s="16" t="s">
        <v>51</v>
      </c>
      <c r="E233" s="32">
        <f t="shared" si="420"/>
        <v>85910</v>
      </c>
      <c r="F233" s="17">
        <f t="shared" ref="F233:P235" si="422">F238+F243</f>
        <v>0</v>
      </c>
      <c r="G233" s="17">
        <f t="shared" si="422"/>
        <v>0</v>
      </c>
      <c r="H233" s="17">
        <f t="shared" si="422"/>
        <v>0</v>
      </c>
      <c r="I233" s="17">
        <f t="shared" si="422"/>
        <v>85910</v>
      </c>
      <c r="J233" s="17">
        <f t="shared" si="422"/>
        <v>0</v>
      </c>
      <c r="K233" s="17">
        <f t="shared" si="422"/>
        <v>0</v>
      </c>
      <c r="L233" s="17">
        <f t="shared" si="422"/>
        <v>0</v>
      </c>
      <c r="M233" s="17">
        <f t="shared" si="422"/>
        <v>0</v>
      </c>
      <c r="N233" s="17">
        <f t="shared" si="422"/>
        <v>0</v>
      </c>
      <c r="O233" s="17">
        <f t="shared" si="422"/>
        <v>0</v>
      </c>
      <c r="P233" s="17">
        <f t="shared" si="422"/>
        <v>0</v>
      </c>
    </row>
    <row r="234" spans="1:16" s="25" customFormat="1" x14ac:dyDescent="0.25">
      <c r="A234" s="65"/>
      <c r="B234" s="66"/>
      <c r="C234" s="26"/>
      <c r="D234" s="16" t="s">
        <v>50</v>
      </c>
      <c r="E234" s="32">
        <f t="shared" si="420"/>
        <v>0</v>
      </c>
      <c r="F234" s="17">
        <f t="shared" si="422"/>
        <v>0</v>
      </c>
      <c r="G234" s="17">
        <f t="shared" si="422"/>
        <v>0</v>
      </c>
      <c r="H234" s="17">
        <f t="shared" si="422"/>
        <v>0</v>
      </c>
      <c r="I234" s="17">
        <f t="shared" si="422"/>
        <v>0</v>
      </c>
      <c r="J234" s="17">
        <f t="shared" si="422"/>
        <v>0</v>
      </c>
      <c r="K234" s="17">
        <f t="shared" si="422"/>
        <v>0</v>
      </c>
      <c r="L234" s="17">
        <f t="shared" si="422"/>
        <v>0</v>
      </c>
      <c r="M234" s="17">
        <f t="shared" si="422"/>
        <v>0</v>
      </c>
      <c r="N234" s="17">
        <f t="shared" si="422"/>
        <v>0</v>
      </c>
      <c r="O234" s="17">
        <f t="shared" si="422"/>
        <v>0</v>
      </c>
      <c r="P234" s="17">
        <f t="shared" si="422"/>
        <v>0</v>
      </c>
    </row>
    <row r="235" spans="1:16" s="25" customFormat="1" x14ac:dyDescent="0.25">
      <c r="A235" s="65"/>
      <c r="B235" s="66"/>
      <c r="C235" s="26"/>
      <c r="D235" s="16" t="s">
        <v>52</v>
      </c>
      <c r="E235" s="32">
        <f t="shared" si="420"/>
        <v>0</v>
      </c>
      <c r="F235" s="17">
        <f t="shared" si="422"/>
        <v>0</v>
      </c>
      <c r="G235" s="17">
        <f t="shared" si="422"/>
        <v>0</v>
      </c>
      <c r="H235" s="17">
        <f t="shared" si="422"/>
        <v>0</v>
      </c>
      <c r="I235" s="17">
        <f t="shared" si="422"/>
        <v>0</v>
      </c>
      <c r="J235" s="17">
        <f t="shared" si="422"/>
        <v>0</v>
      </c>
      <c r="K235" s="17">
        <f t="shared" si="422"/>
        <v>0</v>
      </c>
      <c r="L235" s="17">
        <f t="shared" si="422"/>
        <v>0</v>
      </c>
      <c r="M235" s="17">
        <f t="shared" si="422"/>
        <v>0</v>
      </c>
      <c r="N235" s="17">
        <f t="shared" si="422"/>
        <v>0</v>
      </c>
      <c r="O235" s="17">
        <f t="shared" si="422"/>
        <v>0</v>
      </c>
      <c r="P235" s="17">
        <f t="shared" si="422"/>
        <v>0</v>
      </c>
    </row>
    <row r="236" spans="1:16" s="25" customFormat="1" x14ac:dyDescent="0.25">
      <c r="A236" s="77" t="s">
        <v>140</v>
      </c>
      <c r="B236" s="78" t="s">
        <v>139</v>
      </c>
      <c r="C236" s="44"/>
      <c r="D236" s="45" t="s">
        <v>48</v>
      </c>
      <c r="E236" s="46">
        <f>SUM(F236:P236)</f>
        <v>110000</v>
      </c>
      <c r="F236" s="47">
        <f>SUM(F237:F240)</f>
        <v>0</v>
      </c>
      <c r="G236" s="47">
        <f t="shared" ref="G236:P236" si="423">SUM(G237:G240)</f>
        <v>0</v>
      </c>
      <c r="H236" s="47">
        <f t="shared" si="423"/>
        <v>0</v>
      </c>
      <c r="I236" s="47">
        <f t="shared" si="423"/>
        <v>110000</v>
      </c>
      <c r="J236" s="47">
        <f t="shared" si="423"/>
        <v>0</v>
      </c>
      <c r="K236" s="47">
        <f t="shared" si="423"/>
        <v>0</v>
      </c>
      <c r="L236" s="47">
        <f t="shared" si="423"/>
        <v>0</v>
      </c>
      <c r="M236" s="47">
        <f t="shared" si="423"/>
        <v>0</v>
      </c>
      <c r="N236" s="47">
        <f t="shared" si="423"/>
        <v>0</v>
      </c>
      <c r="O236" s="47">
        <f t="shared" si="423"/>
        <v>0</v>
      </c>
      <c r="P236" s="47">
        <f t="shared" si="423"/>
        <v>0</v>
      </c>
    </row>
    <row r="237" spans="1:16" s="25" customFormat="1" x14ac:dyDescent="0.25">
      <c r="A237" s="77"/>
      <c r="B237" s="78"/>
      <c r="C237" s="44"/>
      <c r="D237" s="45" t="s">
        <v>49</v>
      </c>
      <c r="E237" s="47">
        <f t="shared" ref="E237:E240" si="424">SUM(F237:P237)</f>
        <v>24090</v>
      </c>
      <c r="F237" s="46"/>
      <c r="G237" s="46"/>
      <c r="H237" s="46"/>
      <c r="I237" s="46">
        <v>24090</v>
      </c>
      <c r="J237" s="46"/>
      <c r="K237" s="46"/>
      <c r="L237" s="46"/>
      <c r="M237" s="46"/>
      <c r="N237" s="46"/>
      <c r="O237" s="46"/>
      <c r="P237" s="46"/>
    </row>
    <row r="238" spans="1:16" s="25" customFormat="1" x14ac:dyDescent="0.25">
      <c r="A238" s="77"/>
      <c r="B238" s="78"/>
      <c r="C238" s="44"/>
      <c r="D238" s="45" t="s">
        <v>51</v>
      </c>
      <c r="E238" s="47">
        <f t="shared" si="424"/>
        <v>85910</v>
      </c>
      <c r="F238" s="46"/>
      <c r="G238" s="46"/>
      <c r="H238" s="46"/>
      <c r="I238" s="46">
        <v>85910</v>
      </c>
      <c r="J238" s="46"/>
      <c r="K238" s="46"/>
      <c r="L238" s="46"/>
      <c r="M238" s="46"/>
      <c r="N238" s="46"/>
      <c r="O238" s="46"/>
      <c r="P238" s="46"/>
    </row>
    <row r="239" spans="1:16" s="25" customFormat="1" x14ac:dyDescent="0.25">
      <c r="A239" s="77"/>
      <c r="B239" s="78"/>
      <c r="C239" s="44"/>
      <c r="D239" s="45" t="s">
        <v>50</v>
      </c>
      <c r="E239" s="47">
        <f t="shared" si="424"/>
        <v>0</v>
      </c>
      <c r="F239" s="46"/>
      <c r="G239" s="46"/>
      <c r="H239" s="46"/>
      <c r="I239" s="46"/>
      <c r="J239" s="46"/>
      <c r="K239" s="46"/>
      <c r="L239" s="46"/>
      <c r="M239" s="46"/>
      <c r="N239" s="46"/>
      <c r="O239" s="46"/>
      <c r="P239" s="46"/>
    </row>
    <row r="240" spans="1:16" s="25" customFormat="1" x14ac:dyDescent="0.25">
      <c r="A240" s="77"/>
      <c r="B240" s="78"/>
      <c r="C240" s="44"/>
      <c r="D240" s="45" t="s">
        <v>52</v>
      </c>
      <c r="E240" s="47">
        <f t="shared" si="424"/>
        <v>0</v>
      </c>
      <c r="F240" s="46"/>
      <c r="G240" s="46"/>
      <c r="H240" s="46"/>
      <c r="I240" s="46"/>
      <c r="J240" s="46"/>
      <c r="K240" s="46"/>
      <c r="L240" s="46"/>
      <c r="M240" s="46"/>
      <c r="N240" s="46"/>
      <c r="O240" s="46"/>
      <c r="P240" s="46"/>
    </row>
    <row r="241" spans="1:16" s="25" customFormat="1" x14ac:dyDescent="0.25">
      <c r="A241" s="77" t="s">
        <v>141</v>
      </c>
      <c r="B241" s="78" t="s">
        <v>105</v>
      </c>
      <c r="C241" s="44"/>
      <c r="D241" s="45" t="s">
        <v>48</v>
      </c>
      <c r="E241" s="46">
        <f>SUM(F241:P241)</f>
        <v>1129</v>
      </c>
      <c r="F241" s="47">
        <f>SUM(F242:F245)</f>
        <v>0</v>
      </c>
      <c r="G241" s="47">
        <f t="shared" ref="G241:P241" si="425">SUM(G242:G245)</f>
        <v>0</v>
      </c>
      <c r="H241" s="47">
        <f t="shared" si="425"/>
        <v>0</v>
      </c>
      <c r="I241" s="47">
        <f t="shared" si="425"/>
        <v>1129</v>
      </c>
      <c r="J241" s="47">
        <f t="shared" si="425"/>
        <v>0</v>
      </c>
      <c r="K241" s="47">
        <f t="shared" si="425"/>
        <v>0</v>
      </c>
      <c r="L241" s="47">
        <f t="shared" si="425"/>
        <v>0</v>
      </c>
      <c r="M241" s="47">
        <f t="shared" si="425"/>
        <v>0</v>
      </c>
      <c r="N241" s="47">
        <f t="shared" si="425"/>
        <v>0</v>
      </c>
      <c r="O241" s="47">
        <f t="shared" si="425"/>
        <v>0</v>
      </c>
      <c r="P241" s="47">
        <f t="shared" si="425"/>
        <v>0</v>
      </c>
    </row>
    <row r="242" spans="1:16" s="25" customFormat="1" x14ac:dyDescent="0.25">
      <c r="A242" s="77"/>
      <c r="B242" s="78"/>
      <c r="C242" s="44"/>
      <c r="D242" s="45" t="s">
        <v>49</v>
      </c>
      <c r="E242" s="47">
        <f t="shared" ref="E242:E245" si="426">SUM(F242:P242)</f>
        <v>1129</v>
      </c>
      <c r="F242" s="46"/>
      <c r="G242" s="46"/>
      <c r="H242" s="46"/>
      <c r="I242" s="46">
        <v>1129</v>
      </c>
      <c r="J242" s="46"/>
      <c r="K242" s="46"/>
      <c r="L242" s="46"/>
      <c r="M242" s="46"/>
      <c r="N242" s="46"/>
      <c r="O242" s="46"/>
      <c r="P242" s="46"/>
    </row>
    <row r="243" spans="1:16" s="25" customFormat="1" x14ac:dyDescent="0.25">
      <c r="A243" s="77"/>
      <c r="B243" s="78"/>
      <c r="C243" s="44"/>
      <c r="D243" s="45" t="s">
        <v>51</v>
      </c>
      <c r="E243" s="47">
        <f t="shared" si="426"/>
        <v>0</v>
      </c>
      <c r="F243" s="46"/>
      <c r="G243" s="46"/>
      <c r="H243" s="46"/>
      <c r="I243" s="46"/>
      <c r="J243" s="46"/>
      <c r="K243" s="46"/>
      <c r="L243" s="46"/>
      <c r="M243" s="46"/>
      <c r="N243" s="46"/>
      <c r="O243" s="46"/>
      <c r="P243" s="46"/>
    </row>
    <row r="244" spans="1:16" s="25" customFormat="1" x14ac:dyDescent="0.25">
      <c r="A244" s="77"/>
      <c r="B244" s="78"/>
      <c r="C244" s="44"/>
      <c r="D244" s="45" t="s">
        <v>50</v>
      </c>
      <c r="E244" s="47">
        <f t="shared" si="426"/>
        <v>0</v>
      </c>
      <c r="F244" s="46"/>
      <c r="G244" s="46"/>
      <c r="H244" s="46"/>
      <c r="I244" s="46"/>
      <c r="J244" s="46"/>
      <c r="K244" s="46"/>
      <c r="L244" s="46"/>
      <c r="M244" s="46"/>
      <c r="N244" s="46"/>
      <c r="O244" s="46"/>
      <c r="P244" s="46"/>
    </row>
    <row r="245" spans="1:16" s="25" customFormat="1" x14ac:dyDescent="0.25">
      <c r="A245" s="77"/>
      <c r="B245" s="78"/>
      <c r="C245" s="44"/>
      <c r="D245" s="45" t="s">
        <v>52</v>
      </c>
      <c r="E245" s="47">
        <f t="shared" si="426"/>
        <v>0</v>
      </c>
      <c r="F245" s="46"/>
      <c r="G245" s="46"/>
      <c r="H245" s="46"/>
      <c r="I245" s="46"/>
      <c r="J245" s="46"/>
      <c r="K245" s="46"/>
      <c r="L245" s="46"/>
      <c r="M245" s="46"/>
      <c r="N245" s="46"/>
      <c r="O245" s="46"/>
      <c r="P245" s="46"/>
    </row>
    <row r="246" spans="1:16" s="25" customFormat="1" x14ac:dyDescent="0.25">
      <c r="A246" s="65" t="s">
        <v>142</v>
      </c>
      <c r="B246" s="66" t="s">
        <v>143</v>
      </c>
      <c r="C246" s="26"/>
      <c r="D246" s="16" t="s">
        <v>48</v>
      </c>
      <c r="E246" s="17">
        <f>SUM(F246:P246)</f>
        <v>110972.29999999999</v>
      </c>
      <c r="F246" s="32">
        <f>SUM(F247:F250)</f>
        <v>296.39999999999998</v>
      </c>
      <c r="G246" s="32">
        <f t="shared" ref="G246:P246" si="427">SUM(G247:G250)</f>
        <v>76848.399999999994</v>
      </c>
      <c r="H246" s="32">
        <f t="shared" si="427"/>
        <v>0</v>
      </c>
      <c r="I246" s="32">
        <f t="shared" si="427"/>
        <v>0</v>
      </c>
      <c r="J246" s="32">
        <f t="shared" si="427"/>
        <v>33827.5</v>
      </c>
      <c r="K246" s="32">
        <f t="shared" si="427"/>
        <v>0</v>
      </c>
      <c r="L246" s="32">
        <f t="shared" si="427"/>
        <v>0</v>
      </c>
      <c r="M246" s="32">
        <f t="shared" si="427"/>
        <v>0</v>
      </c>
      <c r="N246" s="32">
        <f t="shared" si="427"/>
        <v>0</v>
      </c>
      <c r="O246" s="32">
        <f t="shared" si="427"/>
        <v>0</v>
      </c>
      <c r="P246" s="32">
        <f t="shared" si="427"/>
        <v>0</v>
      </c>
    </row>
    <row r="247" spans="1:16" s="25" customFormat="1" x14ac:dyDescent="0.25">
      <c r="A247" s="65"/>
      <c r="B247" s="66"/>
      <c r="C247" s="26"/>
      <c r="D247" s="16" t="s">
        <v>49</v>
      </c>
      <c r="E247" s="32">
        <f t="shared" ref="E247:E250" si="428">SUM(F247:P247)</f>
        <v>18676.911249999997</v>
      </c>
      <c r="F247" s="17">
        <f t="shared" ref="F247:P247" si="429">F252+F257+F262+F267+F272+F277+F282+F287+F292</f>
        <v>296.39999999999998</v>
      </c>
      <c r="G247" s="17">
        <f t="shared" si="429"/>
        <v>14676.4</v>
      </c>
      <c r="H247" s="17">
        <f t="shared" si="429"/>
        <v>0</v>
      </c>
      <c r="I247" s="17">
        <f t="shared" si="429"/>
        <v>0</v>
      </c>
      <c r="J247" s="17">
        <f t="shared" si="429"/>
        <v>3704.1112499999995</v>
      </c>
      <c r="K247" s="17">
        <f t="shared" si="429"/>
        <v>0</v>
      </c>
      <c r="L247" s="17">
        <f t="shared" si="429"/>
        <v>0</v>
      </c>
      <c r="M247" s="17">
        <f t="shared" si="429"/>
        <v>0</v>
      </c>
      <c r="N247" s="17">
        <f t="shared" si="429"/>
        <v>0</v>
      </c>
      <c r="O247" s="17">
        <f t="shared" si="429"/>
        <v>0</v>
      </c>
      <c r="P247" s="17">
        <f t="shared" si="429"/>
        <v>0</v>
      </c>
    </row>
    <row r="248" spans="1:16" s="25" customFormat="1" x14ac:dyDescent="0.25">
      <c r="A248" s="65"/>
      <c r="B248" s="66"/>
      <c r="C248" s="26"/>
      <c r="D248" s="16" t="s">
        <v>51</v>
      </c>
      <c r="E248" s="32">
        <f t="shared" si="428"/>
        <v>92295.388749999998</v>
      </c>
      <c r="F248" s="17">
        <f t="shared" ref="F248:P248" si="430">F253+F258+F263+F268+F273+F278+F283+F288+F293</f>
        <v>0</v>
      </c>
      <c r="G248" s="17">
        <f t="shared" si="430"/>
        <v>62172</v>
      </c>
      <c r="H248" s="17">
        <f t="shared" si="430"/>
        <v>0</v>
      </c>
      <c r="I248" s="17">
        <f t="shared" si="430"/>
        <v>0</v>
      </c>
      <c r="J248" s="17">
        <f t="shared" si="430"/>
        <v>30123.388750000002</v>
      </c>
      <c r="K248" s="17">
        <f t="shared" si="430"/>
        <v>0</v>
      </c>
      <c r="L248" s="17">
        <f t="shared" si="430"/>
        <v>0</v>
      </c>
      <c r="M248" s="17">
        <f t="shared" si="430"/>
        <v>0</v>
      </c>
      <c r="N248" s="17">
        <f t="shared" si="430"/>
        <v>0</v>
      </c>
      <c r="O248" s="17">
        <f t="shared" si="430"/>
        <v>0</v>
      </c>
      <c r="P248" s="17">
        <f t="shared" si="430"/>
        <v>0</v>
      </c>
    </row>
    <row r="249" spans="1:16" s="25" customFormat="1" x14ac:dyDescent="0.25">
      <c r="A249" s="65"/>
      <c r="B249" s="66"/>
      <c r="C249" s="26"/>
      <c r="D249" s="16" t="s">
        <v>50</v>
      </c>
      <c r="E249" s="32">
        <f t="shared" si="428"/>
        <v>0</v>
      </c>
      <c r="F249" s="17">
        <f t="shared" ref="F249:P249" si="431">F254+F259+F264+F269+F274+F279+F284+F289+F294</f>
        <v>0</v>
      </c>
      <c r="G249" s="17">
        <f t="shared" si="431"/>
        <v>0</v>
      </c>
      <c r="H249" s="17">
        <f t="shared" si="431"/>
        <v>0</v>
      </c>
      <c r="I249" s="17">
        <f t="shared" si="431"/>
        <v>0</v>
      </c>
      <c r="J249" s="17">
        <f t="shared" si="431"/>
        <v>0</v>
      </c>
      <c r="K249" s="17">
        <f t="shared" si="431"/>
        <v>0</v>
      </c>
      <c r="L249" s="17">
        <f t="shared" si="431"/>
        <v>0</v>
      </c>
      <c r="M249" s="17">
        <f t="shared" si="431"/>
        <v>0</v>
      </c>
      <c r="N249" s="17">
        <f t="shared" si="431"/>
        <v>0</v>
      </c>
      <c r="O249" s="17">
        <f t="shared" si="431"/>
        <v>0</v>
      </c>
      <c r="P249" s="17">
        <f t="shared" si="431"/>
        <v>0</v>
      </c>
    </row>
    <row r="250" spans="1:16" s="25" customFormat="1" x14ac:dyDescent="0.25">
      <c r="A250" s="65"/>
      <c r="B250" s="66"/>
      <c r="C250" s="26"/>
      <c r="D250" s="16" t="s">
        <v>52</v>
      </c>
      <c r="E250" s="32">
        <f t="shared" si="428"/>
        <v>0</v>
      </c>
      <c r="F250" s="17">
        <f t="shared" ref="F250:P250" si="432">F255+F260+F265+F270+F275+F280+F285+F290+F295</f>
        <v>0</v>
      </c>
      <c r="G250" s="17">
        <f t="shared" si="432"/>
        <v>0</v>
      </c>
      <c r="H250" s="17">
        <f t="shared" si="432"/>
        <v>0</v>
      </c>
      <c r="I250" s="17">
        <f t="shared" si="432"/>
        <v>0</v>
      </c>
      <c r="J250" s="17">
        <f t="shared" si="432"/>
        <v>0</v>
      </c>
      <c r="K250" s="17">
        <f t="shared" si="432"/>
        <v>0</v>
      </c>
      <c r="L250" s="17">
        <f t="shared" si="432"/>
        <v>0</v>
      </c>
      <c r="M250" s="17">
        <f t="shared" si="432"/>
        <v>0</v>
      </c>
      <c r="N250" s="17">
        <f t="shared" si="432"/>
        <v>0</v>
      </c>
      <c r="O250" s="17">
        <f t="shared" si="432"/>
        <v>0</v>
      </c>
      <c r="P250" s="17">
        <f t="shared" si="432"/>
        <v>0</v>
      </c>
    </row>
    <row r="251" spans="1:16" s="25" customFormat="1" x14ac:dyDescent="0.25">
      <c r="A251" s="77" t="s">
        <v>144</v>
      </c>
      <c r="B251" s="78" t="s">
        <v>145</v>
      </c>
      <c r="C251" s="44"/>
      <c r="D251" s="45" t="s">
        <v>48</v>
      </c>
      <c r="E251" s="46">
        <f>SUM(F251:P251)</f>
        <v>445</v>
      </c>
      <c r="F251" s="47">
        <f>SUM(F252:F255)</f>
        <v>0</v>
      </c>
      <c r="G251" s="47">
        <f t="shared" ref="G251:P251" si="433">SUM(G252:G255)</f>
        <v>445</v>
      </c>
      <c r="H251" s="47">
        <f t="shared" si="433"/>
        <v>0</v>
      </c>
      <c r="I251" s="47">
        <f t="shared" si="433"/>
        <v>0</v>
      </c>
      <c r="J251" s="47">
        <f t="shared" si="433"/>
        <v>0</v>
      </c>
      <c r="K251" s="47">
        <f t="shared" si="433"/>
        <v>0</v>
      </c>
      <c r="L251" s="47">
        <f t="shared" si="433"/>
        <v>0</v>
      </c>
      <c r="M251" s="47">
        <f t="shared" si="433"/>
        <v>0</v>
      </c>
      <c r="N251" s="47">
        <f t="shared" si="433"/>
        <v>0</v>
      </c>
      <c r="O251" s="47">
        <f t="shared" si="433"/>
        <v>0</v>
      </c>
      <c r="P251" s="47">
        <f t="shared" si="433"/>
        <v>0</v>
      </c>
    </row>
    <row r="252" spans="1:16" s="25" customFormat="1" x14ac:dyDescent="0.25">
      <c r="A252" s="77"/>
      <c r="B252" s="78"/>
      <c r="C252" s="44"/>
      <c r="D252" s="45" t="s">
        <v>49</v>
      </c>
      <c r="E252" s="47">
        <f t="shared" ref="E252:E255" si="434">SUM(F252:P252)</f>
        <v>445</v>
      </c>
      <c r="F252" s="46"/>
      <c r="G252" s="46">
        <v>445</v>
      </c>
      <c r="H252" s="46"/>
      <c r="I252" s="46"/>
      <c r="J252" s="46"/>
      <c r="K252" s="46"/>
      <c r="L252" s="46"/>
      <c r="M252" s="46"/>
      <c r="N252" s="46"/>
      <c r="O252" s="46"/>
      <c r="P252" s="46"/>
    </row>
    <row r="253" spans="1:16" s="25" customFormat="1" x14ac:dyDescent="0.25">
      <c r="A253" s="77"/>
      <c r="B253" s="78"/>
      <c r="C253" s="44"/>
      <c r="D253" s="45" t="s">
        <v>51</v>
      </c>
      <c r="E253" s="47">
        <f t="shared" si="434"/>
        <v>0</v>
      </c>
      <c r="F253" s="46"/>
      <c r="G253" s="46"/>
      <c r="H253" s="46"/>
      <c r="I253" s="46"/>
      <c r="J253" s="46"/>
      <c r="K253" s="46"/>
      <c r="L253" s="46"/>
      <c r="M253" s="46"/>
      <c r="N253" s="46"/>
      <c r="O253" s="46"/>
      <c r="P253" s="46"/>
    </row>
    <row r="254" spans="1:16" s="25" customFormat="1" x14ac:dyDescent="0.25">
      <c r="A254" s="77"/>
      <c r="B254" s="78"/>
      <c r="C254" s="44"/>
      <c r="D254" s="45" t="s">
        <v>50</v>
      </c>
      <c r="E254" s="47">
        <f t="shared" si="434"/>
        <v>0</v>
      </c>
      <c r="F254" s="46"/>
      <c r="G254" s="46"/>
      <c r="H254" s="46"/>
      <c r="I254" s="46"/>
      <c r="J254" s="46"/>
      <c r="K254" s="46"/>
      <c r="L254" s="46"/>
      <c r="M254" s="46"/>
      <c r="N254" s="46"/>
      <c r="O254" s="46"/>
      <c r="P254" s="46"/>
    </row>
    <row r="255" spans="1:16" s="25" customFormat="1" x14ac:dyDescent="0.25">
      <c r="A255" s="77"/>
      <c r="B255" s="78"/>
      <c r="C255" s="44"/>
      <c r="D255" s="45" t="s">
        <v>52</v>
      </c>
      <c r="E255" s="47">
        <f t="shared" si="434"/>
        <v>0</v>
      </c>
      <c r="F255" s="46"/>
      <c r="G255" s="46"/>
      <c r="H255" s="46"/>
      <c r="I255" s="46"/>
      <c r="J255" s="46"/>
      <c r="K255" s="46"/>
      <c r="L255" s="46"/>
      <c r="M255" s="46"/>
      <c r="N255" s="46"/>
      <c r="O255" s="46"/>
      <c r="P255" s="46"/>
    </row>
    <row r="256" spans="1:16" s="25" customFormat="1" x14ac:dyDescent="0.25">
      <c r="A256" s="77" t="s">
        <v>146</v>
      </c>
      <c r="B256" s="78" t="s">
        <v>147</v>
      </c>
      <c r="C256" s="44"/>
      <c r="D256" s="45" t="s">
        <v>48</v>
      </c>
      <c r="E256" s="46">
        <f>SUM(F256:P256)</f>
        <v>445</v>
      </c>
      <c r="F256" s="47">
        <f>SUM(F257:F260)</f>
        <v>0</v>
      </c>
      <c r="G256" s="47">
        <f t="shared" ref="G256:P256" si="435">SUM(G257:G260)</f>
        <v>445</v>
      </c>
      <c r="H256" s="47">
        <f t="shared" si="435"/>
        <v>0</v>
      </c>
      <c r="I256" s="47">
        <f t="shared" si="435"/>
        <v>0</v>
      </c>
      <c r="J256" s="47">
        <f t="shared" si="435"/>
        <v>0</v>
      </c>
      <c r="K256" s="47">
        <f t="shared" si="435"/>
        <v>0</v>
      </c>
      <c r="L256" s="47">
        <f t="shared" si="435"/>
        <v>0</v>
      </c>
      <c r="M256" s="47">
        <f t="shared" si="435"/>
        <v>0</v>
      </c>
      <c r="N256" s="47">
        <f t="shared" si="435"/>
        <v>0</v>
      </c>
      <c r="O256" s="47">
        <f t="shared" si="435"/>
        <v>0</v>
      </c>
      <c r="P256" s="47">
        <f t="shared" si="435"/>
        <v>0</v>
      </c>
    </row>
    <row r="257" spans="1:16" s="25" customFormat="1" x14ac:dyDescent="0.25">
      <c r="A257" s="77"/>
      <c r="B257" s="78"/>
      <c r="C257" s="44"/>
      <c r="D257" s="45" t="s">
        <v>49</v>
      </c>
      <c r="E257" s="47">
        <f t="shared" ref="E257:E260" si="436">SUM(F257:P257)</f>
        <v>445</v>
      </c>
      <c r="F257" s="46"/>
      <c r="G257" s="46">
        <v>445</v>
      </c>
      <c r="H257" s="46"/>
      <c r="I257" s="46"/>
      <c r="J257" s="46"/>
      <c r="K257" s="46"/>
      <c r="L257" s="46"/>
      <c r="M257" s="46"/>
      <c r="N257" s="46"/>
      <c r="O257" s="46"/>
      <c r="P257" s="46"/>
    </row>
    <row r="258" spans="1:16" s="25" customFormat="1" x14ac:dyDescent="0.25">
      <c r="A258" s="77"/>
      <c r="B258" s="78"/>
      <c r="C258" s="44"/>
      <c r="D258" s="45" t="s">
        <v>51</v>
      </c>
      <c r="E258" s="47">
        <f t="shared" si="436"/>
        <v>0</v>
      </c>
      <c r="F258" s="46"/>
      <c r="G258" s="46"/>
      <c r="H258" s="46"/>
      <c r="I258" s="46"/>
      <c r="J258" s="46"/>
      <c r="K258" s="46"/>
      <c r="L258" s="46"/>
      <c r="M258" s="46"/>
      <c r="N258" s="46"/>
      <c r="O258" s="46"/>
      <c r="P258" s="46"/>
    </row>
    <row r="259" spans="1:16" s="25" customFormat="1" x14ac:dyDescent="0.25">
      <c r="A259" s="77"/>
      <c r="B259" s="78"/>
      <c r="C259" s="44"/>
      <c r="D259" s="45" t="s">
        <v>50</v>
      </c>
      <c r="E259" s="47">
        <f t="shared" si="436"/>
        <v>0</v>
      </c>
      <c r="F259" s="46"/>
      <c r="G259" s="46"/>
      <c r="H259" s="46"/>
      <c r="I259" s="46"/>
      <c r="J259" s="46"/>
      <c r="K259" s="46"/>
      <c r="L259" s="46"/>
      <c r="M259" s="46"/>
      <c r="N259" s="46"/>
      <c r="O259" s="46"/>
      <c r="P259" s="46"/>
    </row>
    <row r="260" spans="1:16" s="25" customFormat="1" x14ac:dyDescent="0.25">
      <c r="A260" s="77"/>
      <c r="B260" s="78"/>
      <c r="C260" s="44"/>
      <c r="D260" s="45" t="s">
        <v>52</v>
      </c>
      <c r="E260" s="47">
        <f t="shared" si="436"/>
        <v>0</v>
      </c>
      <c r="F260" s="46"/>
      <c r="G260" s="46"/>
      <c r="H260" s="46"/>
      <c r="I260" s="46"/>
      <c r="J260" s="46"/>
      <c r="K260" s="46"/>
      <c r="L260" s="46"/>
      <c r="M260" s="46"/>
      <c r="N260" s="46"/>
      <c r="O260" s="46"/>
      <c r="P260" s="46"/>
    </row>
    <row r="261" spans="1:16" s="25" customFormat="1" x14ac:dyDescent="0.25">
      <c r="A261" s="77" t="s">
        <v>148</v>
      </c>
      <c r="B261" s="78" t="s">
        <v>149</v>
      </c>
      <c r="C261" s="44"/>
      <c r="D261" s="45" t="s">
        <v>48</v>
      </c>
      <c r="E261" s="46">
        <f>SUM(F261:P261)</f>
        <v>205</v>
      </c>
      <c r="F261" s="47">
        <f>SUM(F262:F265)</f>
        <v>0</v>
      </c>
      <c r="G261" s="47">
        <f t="shared" ref="G261:P261" si="437">SUM(G262:G265)</f>
        <v>205</v>
      </c>
      <c r="H261" s="47">
        <f t="shared" si="437"/>
        <v>0</v>
      </c>
      <c r="I261" s="47">
        <f t="shared" si="437"/>
        <v>0</v>
      </c>
      <c r="J261" s="47">
        <f t="shared" si="437"/>
        <v>0</v>
      </c>
      <c r="K261" s="47">
        <f t="shared" si="437"/>
        <v>0</v>
      </c>
      <c r="L261" s="47">
        <f t="shared" si="437"/>
        <v>0</v>
      </c>
      <c r="M261" s="47">
        <f t="shared" si="437"/>
        <v>0</v>
      </c>
      <c r="N261" s="47">
        <f t="shared" si="437"/>
        <v>0</v>
      </c>
      <c r="O261" s="47">
        <f t="shared" si="437"/>
        <v>0</v>
      </c>
      <c r="P261" s="47">
        <f t="shared" si="437"/>
        <v>0</v>
      </c>
    </row>
    <row r="262" spans="1:16" s="25" customFormat="1" x14ac:dyDescent="0.25">
      <c r="A262" s="77"/>
      <c r="B262" s="78"/>
      <c r="C262" s="44"/>
      <c r="D262" s="45" t="s">
        <v>49</v>
      </c>
      <c r="E262" s="47">
        <f t="shared" ref="E262:E265" si="438">SUM(F262:P262)</f>
        <v>205</v>
      </c>
      <c r="F262" s="46"/>
      <c r="G262" s="46">
        <v>205</v>
      </c>
      <c r="H262" s="46"/>
      <c r="I262" s="46"/>
      <c r="J262" s="46"/>
      <c r="K262" s="46"/>
      <c r="L262" s="46"/>
      <c r="M262" s="46"/>
      <c r="N262" s="46"/>
      <c r="O262" s="46"/>
      <c r="P262" s="46"/>
    </row>
    <row r="263" spans="1:16" s="25" customFormat="1" x14ac:dyDescent="0.25">
      <c r="A263" s="77"/>
      <c r="B263" s="78"/>
      <c r="C263" s="44"/>
      <c r="D263" s="45" t="s">
        <v>51</v>
      </c>
      <c r="E263" s="47">
        <f t="shared" si="438"/>
        <v>0</v>
      </c>
      <c r="F263" s="46"/>
      <c r="G263" s="46"/>
      <c r="H263" s="46"/>
      <c r="I263" s="46"/>
      <c r="J263" s="46"/>
      <c r="K263" s="46"/>
      <c r="L263" s="46"/>
      <c r="M263" s="46"/>
      <c r="N263" s="46"/>
      <c r="O263" s="46"/>
      <c r="P263" s="46"/>
    </row>
    <row r="264" spans="1:16" s="25" customFormat="1" x14ac:dyDescent="0.25">
      <c r="A264" s="77"/>
      <c r="B264" s="78"/>
      <c r="C264" s="44"/>
      <c r="D264" s="45" t="s">
        <v>50</v>
      </c>
      <c r="E264" s="47">
        <f t="shared" si="438"/>
        <v>0</v>
      </c>
      <c r="F264" s="46"/>
      <c r="G264" s="46"/>
      <c r="H264" s="46"/>
      <c r="I264" s="46"/>
      <c r="J264" s="46"/>
      <c r="K264" s="46"/>
      <c r="L264" s="46"/>
      <c r="M264" s="46"/>
      <c r="N264" s="46"/>
      <c r="O264" s="46"/>
      <c r="P264" s="46"/>
    </row>
    <row r="265" spans="1:16" s="25" customFormat="1" x14ac:dyDescent="0.25">
      <c r="A265" s="77"/>
      <c r="B265" s="78"/>
      <c r="C265" s="44"/>
      <c r="D265" s="45" t="s">
        <v>52</v>
      </c>
      <c r="E265" s="47">
        <f t="shared" si="438"/>
        <v>0</v>
      </c>
      <c r="F265" s="46"/>
      <c r="G265" s="46"/>
      <c r="H265" s="46"/>
      <c r="I265" s="46"/>
      <c r="J265" s="46"/>
      <c r="K265" s="46"/>
      <c r="L265" s="46"/>
      <c r="M265" s="46"/>
      <c r="N265" s="46"/>
      <c r="O265" s="46"/>
      <c r="P265" s="46"/>
    </row>
    <row r="266" spans="1:16" s="25" customFormat="1" x14ac:dyDescent="0.25">
      <c r="A266" s="77" t="s">
        <v>150</v>
      </c>
      <c r="B266" s="78" t="s">
        <v>151</v>
      </c>
      <c r="C266" s="44"/>
      <c r="D266" s="45" t="s">
        <v>48</v>
      </c>
      <c r="E266" s="46">
        <f>SUM(F266:P266)</f>
        <v>445</v>
      </c>
      <c r="F266" s="47">
        <f>SUM(F267:F270)</f>
        <v>0</v>
      </c>
      <c r="G266" s="47">
        <f t="shared" ref="G266:P266" si="439">SUM(G267:G270)</f>
        <v>445</v>
      </c>
      <c r="H266" s="47">
        <f t="shared" si="439"/>
        <v>0</v>
      </c>
      <c r="I266" s="47">
        <f t="shared" si="439"/>
        <v>0</v>
      </c>
      <c r="J266" s="47">
        <f t="shared" si="439"/>
        <v>0</v>
      </c>
      <c r="K266" s="47">
        <f t="shared" si="439"/>
        <v>0</v>
      </c>
      <c r="L266" s="47">
        <f t="shared" si="439"/>
        <v>0</v>
      </c>
      <c r="M266" s="47">
        <f t="shared" si="439"/>
        <v>0</v>
      </c>
      <c r="N266" s="47">
        <f t="shared" si="439"/>
        <v>0</v>
      </c>
      <c r="O266" s="47">
        <f t="shared" si="439"/>
        <v>0</v>
      </c>
      <c r="P266" s="47">
        <f t="shared" si="439"/>
        <v>0</v>
      </c>
    </row>
    <row r="267" spans="1:16" s="25" customFormat="1" x14ac:dyDescent="0.25">
      <c r="A267" s="77"/>
      <c r="B267" s="78"/>
      <c r="C267" s="44"/>
      <c r="D267" s="45" t="s">
        <v>49</v>
      </c>
      <c r="E267" s="47">
        <f t="shared" ref="E267:E270" si="440">SUM(F267:P267)</f>
        <v>445</v>
      </c>
      <c r="F267" s="46"/>
      <c r="G267" s="46">
        <v>445</v>
      </c>
      <c r="H267" s="46"/>
      <c r="I267" s="46"/>
      <c r="J267" s="46"/>
      <c r="K267" s="46"/>
      <c r="L267" s="46"/>
      <c r="M267" s="46"/>
      <c r="N267" s="46"/>
      <c r="O267" s="46"/>
      <c r="P267" s="46"/>
    </row>
    <row r="268" spans="1:16" s="25" customFormat="1" x14ac:dyDescent="0.25">
      <c r="A268" s="77"/>
      <c r="B268" s="78"/>
      <c r="C268" s="44"/>
      <c r="D268" s="45" t="s">
        <v>51</v>
      </c>
      <c r="E268" s="47">
        <f t="shared" si="440"/>
        <v>0</v>
      </c>
      <c r="F268" s="46"/>
      <c r="G268" s="46"/>
      <c r="H268" s="46"/>
      <c r="I268" s="46"/>
      <c r="J268" s="46"/>
      <c r="K268" s="46"/>
      <c r="L268" s="46"/>
      <c r="M268" s="46"/>
      <c r="N268" s="46"/>
      <c r="O268" s="46"/>
      <c r="P268" s="46"/>
    </row>
    <row r="269" spans="1:16" s="25" customFormat="1" x14ac:dyDescent="0.25">
      <c r="A269" s="77"/>
      <c r="B269" s="78"/>
      <c r="C269" s="44"/>
      <c r="D269" s="45" t="s">
        <v>50</v>
      </c>
      <c r="E269" s="47">
        <f t="shared" si="440"/>
        <v>0</v>
      </c>
      <c r="F269" s="46"/>
      <c r="G269" s="46"/>
      <c r="H269" s="46"/>
      <c r="I269" s="46"/>
      <c r="J269" s="46"/>
      <c r="K269" s="46"/>
      <c r="L269" s="46"/>
      <c r="M269" s="46"/>
      <c r="N269" s="46"/>
      <c r="O269" s="46"/>
      <c r="P269" s="46"/>
    </row>
    <row r="270" spans="1:16" s="25" customFormat="1" x14ac:dyDescent="0.25">
      <c r="A270" s="77"/>
      <c r="B270" s="78"/>
      <c r="C270" s="44"/>
      <c r="D270" s="45" t="s">
        <v>52</v>
      </c>
      <c r="E270" s="47">
        <f t="shared" si="440"/>
        <v>0</v>
      </c>
      <c r="F270" s="46"/>
      <c r="G270" s="46"/>
      <c r="H270" s="46"/>
      <c r="I270" s="46"/>
      <c r="J270" s="46"/>
      <c r="K270" s="46"/>
      <c r="L270" s="46"/>
      <c r="M270" s="46"/>
      <c r="N270" s="46"/>
      <c r="O270" s="46"/>
      <c r="P270" s="46"/>
    </row>
    <row r="271" spans="1:16" s="25" customFormat="1" x14ac:dyDescent="0.25">
      <c r="A271" s="77" t="s">
        <v>152</v>
      </c>
      <c r="B271" s="78" t="s">
        <v>153</v>
      </c>
      <c r="C271" s="44"/>
      <c r="D271" s="45" t="s">
        <v>48</v>
      </c>
      <c r="E271" s="46">
        <f>SUM(F271:P271)</f>
        <v>2499.6</v>
      </c>
      <c r="F271" s="47">
        <f>SUM(F272:F275)</f>
        <v>296.39999999999998</v>
      </c>
      <c r="G271" s="47">
        <f t="shared" ref="G271:P271" si="441">SUM(G272:G275)</f>
        <v>2203.1999999999998</v>
      </c>
      <c r="H271" s="47">
        <f t="shared" si="441"/>
        <v>0</v>
      </c>
      <c r="I271" s="47">
        <f t="shared" si="441"/>
        <v>0</v>
      </c>
      <c r="J271" s="47">
        <f t="shared" si="441"/>
        <v>0</v>
      </c>
      <c r="K271" s="47">
        <f t="shared" si="441"/>
        <v>0</v>
      </c>
      <c r="L271" s="47">
        <f t="shared" si="441"/>
        <v>0</v>
      </c>
      <c r="M271" s="47">
        <f t="shared" si="441"/>
        <v>0</v>
      </c>
      <c r="N271" s="47">
        <f t="shared" si="441"/>
        <v>0</v>
      </c>
      <c r="O271" s="47">
        <f t="shared" si="441"/>
        <v>0</v>
      </c>
      <c r="P271" s="47">
        <f t="shared" si="441"/>
        <v>0</v>
      </c>
    </row>
    <row r="272" spans="1:16" s="25" customFormat="1" x14ac:dyDescent="0.25">
      <c r="A272" s="77"/>
      <c r="B272" s="78"/>
      <c r="C272" s="44"/>
      <c r="D272" s="45" t="s">
        <v>49</v>
      </c>
      <c r="E272" s="47">
        <f t="shared" ref="E272:E275" si="442">SUM(F272:P272)</f>
        <v>2499.6</v>
      </c>
      <c r="F272" s="46">
        <v>296.39999999999998</v>
      </c>
      <c r="G272" s="46">
        <v>2203.1999999999998</v>
      </c>
      <c r="H272" s="46"/>
      <c r="I272" s="46"/>
      <c r="J272" s="46"/>
      <c r="K272" s="46"/>
      <c r="L272" s="46"/>
      <c r="M272" s="46"/>
      <c r="N272" s="46"/>
      <c r="O272" s="46"/>
      <c r="P272" s="46"/>
    </row>
    <row r="273" spans="1:16" s="25" customFormat="1" x14ac:dyDescent="0.25">
      <c r="A273" s="77"/>
      <c r="B273" s="78"/>
      <c r="C273" s="44"/>
      <c r="D273" s="45" t="s">
        <v>51</v>
      </c>
      <c r="E273" s="47">
        <f t="shared" si="442"/>
        <v>0</v>
      </c>
      <c r="F273" s="46"/>
      <c r="G273" s="46"/>
      <c r="H273" s="46"/>
      <c r="I273" s="46"/>
      <c r="J273" s="46"/>
      <c r="K273" s="46"/>
      <c r="L273" s="46"/>
      <c r="M273" s="46"/>
      <c r="N273" s="46"/>
      <c r="O273" s="46"/>
      <c r="P273" s="46"/>
    </row>
    <row r="274" spans="1:16" s="25" customFormat="1" x14ac:dyDescent="0.25">
      <c r="A274" s="77"/>
      <c r="B274" s="78"/>
      <c r="C274" s="44"/>
      <c r="D274" s="45" t="s">
        <v>50</v>
      </c>
      <c r="E274" s="47">
        <f t="shared" si="442"/>
        <v>0</v>
      </c>
      <c r="F274" s="46"/>
      <c r="G274" s="46"/>
      <c r="H274" s="46"/>
      <c r="I274" s="46"/>
      <c r="J274" s="46"/>
      <c r="K274" s="46"/>
      <c r="L274" s="46"/>
      <c r="M274" s="46"/>
      <c r="N274" s="46"/>
      <c r="O274" s="46"/>
      <c r="P274" s="46"/>
    </row>
    <row r="275" spans="1:16" s="25" customFormat="1" x14ac:dyDescent="0.25">
      <c r="A275" s="77"/>
      <c r="B275" s="78"/>
      <c r="C275" s="44"/>
      <c r="D275" s="45" t="s">
        <v>52</v>
      </c>
      <c r="E275" s="47">
        <f t="shared" si="442"/>
        <v>0</v>
      </c>
      <c r="F275" s="46"/>
      <c r="G275" s="46"/>
      <c r="H275" s="46"/>
      <c r="I275" s="46"/>
      <c r="J275" s="46"/>
      <c r="K275" s="46"/>
      <c r="L275" s="46"/>
      <c r="M275" s="46"/>
      <c r="N275" s="46"/>
      <c r="O275" s="46"/>
      <c r="P275" s="46"/>
    </row>
    <row r="276" spans="1:16" s="25" customFormat="1" x14ac:dyDescent="0.25">
      <c r="A276" s="77" t="s">
        <v>154</v>
      </c>
      <c r="B276" s="78" t="s">
        <v>155</v>
      </c>
      <c r="C276" s="44"/>
      <c r="D276" s="45" t="s">
        <v>48</v>
      </c>
      <c r="E276" s="46">
        <f>SUM(F276:P276)</f>
        <v>72308.3</v>
      </c>
      <c r="F276" s="47">
        <f>SUM(F277:F280)</f>
        <v>0</v>
      </c>
      <c r="G276" s="47">
        <f t="shared" ref="G276:P276" si="443">SUM(G277:G280)</f>
        <v>72308.3</v>
      </c>
      <c r="H276" s="47">
        <f t="shared" si="443"/>
        <v>0</v>
      </c>
      <c r="I276" s="47">
        <f t="shared" si="443"/>
        <v>0</v>
      </c>
      <c r="J276" s="47">
        <f t="shared" si="443"/>
        <v>0</v>
      </c>
      <c r="K276" s="47">
        <f t="shared" si="443"/>
        <v>0</v>
      </c>
      <c r="L276" s="47">
        <f t="shared" si="443"/>
        <v>0</v>
      </c>
      <c r="M276" s="47">
        <f t="shared" si="443"/>
        <v>0</v>
      </c>
      <c r="N276" s="47">
        <f t="shared" si="443"/>
        <v>0</v>
      </c>
      <c r="O276" s="47">
        <f t="shared" si="443"/>
        <v>0</v>
      </c>
      <c r="P276" s="47">
        <f t="shared" si="443"/>
        <v>0</v>
      </c>
    </row>
    <row r="277" spans="1:16" s="25" customFormat="1" x14ac:dyDescent="0.25">
      <c r="A277" s="77"/>
      <c r="B277" s="78"/>
      <c r="C277" s="44"/>
      <c r="D277" s="45" t="s">
        <v>49</v>
      </c>
      <c r="E277" s="47">
        <f t="shared" ref="E277:E280" si="444">SUM(F277:P277)</f>
        <v>10136.299999999999</v>
      </c>
      <c r="F277" s="46"/>
      <c r="G277" s="46">
        <v>10136.299999999999</v>
      </c>
      <c r="H277" s="46"/>
      <c r="I277" s="46"/>
      <c r="J277" s="46"/>
      <c r="K277" s="46"/>
      <c r="L277" s="46"/>
      <c r="M277" s="46"/>
      <c r="N277" s="46"/>
      <c r="O277" s="46"/>
      <c r="P277" s="46"/>
    </row>
    <row r="278" spans="1:16" s="25" customFormat="1" x14ac:dyDescent="0.25">
      <c r="A278" s="77"/>
      <c r="B278" s="78"/>
      <c r="C278" s="44"/>
      <c r="D278" s="45" t="s">
        <v>51</v>
      </c>
      <c r="E278" s="47">
        <f t="shared" si="444"/>
        <v>62172</v>
      </c>
      <c r="F278" s="46"/>
      <c r="G278" s="46">
        <v>62172</v>
      </c>
      <c r="H278" s="46"/>
      <c r="I278" s="46"/>
      <c r="J278" s="46"/>
      <c r="K278" s="46"/>
      <c r="L278" s="46"/>
      <c r="M278" s="46"/>
      <c r="N278" s="46"/>
      <c r="O278" s="46"/>
      <c r="P278" s="46"/>
    </row>
    <row r="279" spans="1:16" s="25" customFormat="1" x14ac:dyDescent="0.25">
      <c r="A279" s="77"/>
      <c r="B279" s="78"/>
      <c r="C279" s="44"/>
      <c r="D279" s="45" t="s">
        <v>50</v>
      </c>
      <c r="E279" s="47">
        <f t="shared" si="444"/>
        <v>0</v>
      </c>
      <c r="F279" s="46"/>
      <c r="G279" s="46"/>
      <c r="H279" s="46"/>
      <c r="I279" s="46"/>
      <c r="J279" s="46"/>
      <c r="K279" s="46"/>
      <c r="L279" s="46"/>
      <c r="M279" s="46"/>
      <c r="N279" s="46"/>
      <c r="O279" s="46"/>
      <c r="P279" s="46"/>
    </row>
    <row r="280" spans="1:16" s="25" customFormat="1" x14ac:dyDescent="0.25">
      <c r="A280" s="77"/>
      <c r="B280" s="78"/>
      <c r="C280" s="44"/>
      <c r="D280" s="45" t="s">
        <v>52</v>
      </c>
      <c r="E280" s="47">
        <f t="shared" si="444"/>
        <v>0</v>
      </c>
      <c r="F280" s="46"/>
      <c r="G280" s="46"/>
      <c r="H280" s="46"/>
      <c r="I280" s="46"/>
      <c r="J280" s="46"/>
      <c r="K280" s="46"/>
      <c r="L280" s="46"/>
      <c r="M280" s="46"/>
      <c r="N280" s="46"/>
      <c r="O280" s="46"/>
      <c r="P280" s="46"/>
    </row>
    <row r="281" spans="1:16" s="25" customFormat="1" x14ac:dyDescent="0.25">
      <c r="A281" s="77" t="s">
        <v>156</v>
      </c>
      <c r="B281" s="78" t="s">
        <v>169</v>
      </c>
      <c r="C281" s="44"/>
      <c r="D281" s="45" t="s">
        <v>48</v>
      </c>
      <c r="E281" s="46">
        <f>SUM(F281:P281)</f>
        <v>33827.5</v>
      </c>
      <c r="F281" s="47">
        <f>SUM(F282:F285)</f>
        <v>0</v>
      </c>
      <c r="G281" s="47">
        <f t="shared" ref="G281:P281" si="445">SUM(G282:G285)</f>
        <v>0</v>
      </c>
      <c r="H281" s="47">
        <f t="shared" si="445"/>
        <v>0</v>
      </c>
      <c r="I281" s="47">
        <f t="shared" si="445"/>
        <v>0</v>
      </c>
      <c r="J281" s="47">
        <v>33827.5</v>
      </c>
      <c r="K281" s="47">
        <f t="shared" si="445"/>
        <v>0</v>
      </c>
      <c r="L281" s="47">
        <f t="shared" si="445"/>
        <v>0</v>
      </c>
      <c r="M281" s="47">
        <f t="shared" si="445"/>
        <v>0</v>
      </c>
      <c r="N281" s="47">
        <f t="shared" si="445"/>
        <v>0</v>
      </c>
      <c r="O281" s="47">
        <f t="shared" si="445"/>
        <v>0</v>
      </c>
      <c r="P281" s="47">
        <f t="shared" si="445"/>
        <v>0</v>
      </c>
    </row>
    <row r="282" spans="1:16" s="25" customFormat="1" x14ac:dyDescent="0.25">
      <c r="A282" s="77"/>
      <c r="B282" s="78"/>
      <c r="C282" s="44"/>
      <c r="D282" s="45" t="s">
        <v>49</v>
      </c>
      <c r="E282" s="47">
        <f t="shared" ref="E282:E285" si="446">SUM(F282:P282)</f>
        <v>3704.1112499999995</v>
      </c>
      <c r="F282" s="46"/>
      <c r="G282" s="46"/>
      <c r="H282" s="46"/>
      <c r="I282" s="46"/>
      <c r="J282" s="46">
        <f>J281*10.95%</f>
        <v>3704.1112499999995</v>
      </c>
      <c r="K282" s="46"/>
      <c r="L282" s="46"/>
      <c r="M282" s="46"/>
      <c r="N282" s="46"/>
      <c r="O282" s="46"/>
      <c r="P282" s="46"/>
    </row>
    <row r="283" spans="1:16" s="25" customFormat="1" x14ac:dyDescent="0.25">
      <c r="A283" s="77"/>
      <c r="B283" s="78"/>
      <c r="C283" s="44"/>
      <c r="D283" s="45" t="s">
        <v>51</v>
      </c>
      <c r="E283" s="47">
        <f t="shared" si="446"/>
        <v>30123.388750000002</v>
      </c>
      <c r="F283" s="46"/>
      <c r="G283" s="46"/>
      <c r="H283" s="46"/>
      <c r="I283" s="46"/>
      <c r="J283" s="46">
        <f>J281-J282</f>
        <v>30123.388750000002</v>
      </c>
      <c r="K283" s="46"/>
      <c r="L283" s="46"/>
      <c r="M283" s="46"/>
      <c r="N283" s="46"/>
      <c r="O283" s="46"/>
      <c r="P283" s="46"/>
    </row>
    <row r="284" spans="1:16" s="25" customFormat="1" x14ac:dyDescent="0.25">
      <c r="A284" s="77"/>
      <c r="B284" s="78"/>
      <c r="C284" s="44"/>
      <c r="D284" s="45" t="s">
        <v>50</v>
      </c>
      <c r="E284" s="47">
        <f t="shared" si="446"/>
        <v>0</v>
      </c>
      <c r="F284" s="46"/>
      <c r="G284" s="46"/>
      <c r="H284" s="46"/>
      <c r="I284" s="46"/>
      <c r="J284" s="46"/>
      <c r="K284" s="46"/>
      <c r="L284" s="46"/>
      <c r="M284" s="46"/>
      <c r="N284" s="46"/>
      <c r="O284" s="46"/>
      <c r="P284" s="46"/>
    </row>
    <row r="285" spans="1:16" s="25" customFormat="1" x14ac:dyDescent="0.25">
      <c r="A285" s="77"/>
      <c r="B285" s="78"/>
      <c r="C285" s="44"/>
      <c r="D285" s="45" t="s">
        <v>52</v>
      </c>
      <c r="E285" s="47">
        <f t="shared" si="446"/>
        <v>0</v>
      </c>
      <c r="F285" s="46"/>
      <c r="G285" s="46"/>
      <c r="H285" s="46"/>
      <c r="I285" s="46"/>
      <c r="J285" s="46"/>
      <c r="K285" s="46"/>
      <c r="L285" s="46"/>
      <c r="M285" s="46"/>
      <c r="N285" s="46"/>
      <c r="O285" s="46"/>
      <c r="P285" s="46"/>
    </row>
    <row r="286" spans="1:16" s="25" customFormat="1" x14ac:dyDescent="0.25">
      <c r="A286" s="77" t="s">
        <v>157</v>
      </c>
      <c r="B286" s="78" t="s">
        <v>105</v>
      </c>
      <c r="C286" s="44"/>
      <c r="D286" s="45" t="s">
        <v>48</v>
      </c>
      <c r="E286" s="46">
        <f>SUM(F286:P286)</f>
        <v>796.9</v>
      </c>
      <c r="F286" s="47">
        <f>SUM(F287:F290)</f>
        <v>0</v>
      </c>
      <c r="G286" s="47">
        <f t="shared" ref="G286:P286" si="447">SUM(G287:G290)</f>
        <v>796.9</v>
      </c>
      <c r="H286" s="47">
        <f t="shared" si="447"/>
        <v>0</v>
      </c>
      <c r="I286" s="47">
        <f t="shared" si="447"/>
        <v>0</v>
      </c>
      <c r="J286" s="47">
        <f t="shared" si="447"/>
        <v>0</v>
      </c>
      <c r="K286" s="47">
        <f t="shared" si="447"/>
        <v>0</v>
      </c>
      <c r="L286" s="47">
        <f t="shared" si="447"/>
        <v>0</v>
      </c>
      <c r="M286" s="47">
        <f t="shared" si="447"/>
        <v>0</v>
      </c>
      <c r="N286" s="47">
        <f t="shared" si="447"/>
        <v>0</v>
      </c>
      <c r="O286" s="47">
        <f t="shared" si="447"/>
        <v>0</v>
      </c>
      <c r="P286" s="47">
        <f t="shared" si="447"/>
        <v>0</v>
      </c>
    </row>
    <row r="287" spans="1:16" s="25" customFormat="1" x14ac:dyDescent="0.25">
      <c r="A287" s="77"/>
      <c r="B287" s="78"/>
      <c r="C287" s="44"/>
      <c r="D287" s="45" t="s">
        <v>49</v>
      </c>
      <c r="E287" s="47">
        <f t="shared" ref="E287:E290" si="448">SUM(F287:P287)</f>
        <v>796.9</v>
      </c>
      <c r="F287" s="46"/>
      <c r="G287" s="46">
        <v>796.9</v>
      </c>
      <c r="H287" s="46"/>
      <c r="I287" s="46"/>
      <c r="J287" s="46"/>
      <c r="K287" s="46"/>
      <c r="L287" s="46"/>
      <c r="M287" s="46"/>
      <c r="N287" s="46"/>
      <c r="O287" s="46"/>
      <c r="P287" s="46"/>
    </row>
    <row r="288" spans="1:16" s="25" customFormat="1" x14ac:dyDescent="0.25">
      <c r="A288" s="77"/>
      <c r="B288" s="78"/>
      <c r="C288" s="44"/>
      <c r="D288" s="45" t="s">
        <v>51</v>
      </c>
      <c r="E288" s="47">
        <f t="shared" si="448"/>
        <v>0</v>
      </c>
      <c r="F288" s="46"/>
      <c r="G288" s="46"/>
      <c r="H288" s="46"/>
      <c r="I288" s="46"/>
      <c r="J288" s="46"/>
      <c r="K288" s="46"/>
      <c r="L288" s="46"/>
      <c r="M288" s="46"/>
      <c r="N288" s="46"/>
      <c r="O288" s="46"/>
      <c r="P288" s="46"/>
    </row>
    <row r="289" spans="1:16" s="25" customFormat="1" x14ac:dyDescent="0.25">
      <c r="A289" s="77"/>
      <c r="B289" s="78"/>
      <c r="C289" s="44"/>
      <c r="D289" s="45" t="s">
        <v>50</v>
      </c>
      <c r="E289" s="47">
        <f t="shared" si="448"/>
        <v>0</v>
      </c>
      <c r="F289" s="46"/>
      <c r="G289" s="46"/>
      <c r="H289" s="46"/>
      <c r="I289" s="46"/>
      <c r="J289" s="46"/>
      <c r="K289" s="46"/>
      <c r="L289" s="46"/>
      <c r="M289" s="46"/>
      <c r="N289" s="46"/>
      <c r="O289" s="46"/>
      <c r="P289" s="46"/>
    </row>
    <row r="290" spans="1:16" s="25" customFormat="1" x14ac:dyDescent="0.25">
      <c r="A290" s="77"/>
      <c r="B290" s="78"/>
      <c r="C290" s="44"/>
      <c r="D290" s="45" t="s">
        <v>52</v>
      </c>
      <c r="E290" s="47">
        <f t="shared" si="448"/>
        <v>0</v>
      </c>
      <c r="F290" s="46"/>
      <c r="G290" s="46"/>
      <c r="H290" s="46"/>
      <c r="I290" s="46"/>
      <c r="J290" s="46"/>
      <c r="K290" s="46"/>
      <c r="L290" s="46"/>
      <c r="M290" s="46"/>
      <c r="N290" s="46"/>
      <c r="O290" s="46"/>
      <c r="P290" s="46"/>
    </row>
    <row r="291" spans="1:16" s="25" customFormat="1" x14ac:dyDescent="0.25">
      <c r="A291" s="77" t="s">
        <v>168</v>
      </c>
      <c r="B291" s="78" t="s">
        <v>108</v>
      </c>
      <c r="C291" s="44"/>
      <c r="D291" s="45" t="s">
        <v>48</v>
      </c>
      <c r="E291" s="46">
        <f>SUM(F291:P291)</f>
        <v>0</v>
      </c>
      <c r="F291" s="47">
        <f>SUM(F292:F295)</f>
        <v>0</v>
      </c>
      <c r="G291" s="47">
        <f t="shared" ref="G291:P291" si="449">SUM(G292:G295)</f>
        <v>0</v>
      </c>
      <c r="H291" s="47">
        <f t="shared" si="449"/>
        <v>0</v>
      </c>
      <c r="I291" s="47">
        <f t="shared" si="449"/>
        <v>0</v>
      </c>
      <c r="J291" s="47">
        <f t="shared" si="449"/>
        <v>0</v>
      </c>
      <c r="K291" s="47">
        <f t="shared" si="449"/>
        <v>0</v>
      </c>
      <c r="L291" s="47">
        <f t="shared" si="449"/>
        <v>0</v>
      </c>
      <c r="M291" s="47">
        <f t="shared" si="449"/>
        <v>0</v>
      </c>
      <c r="N291" s="47">
        <f t="shared" si="449"/>
        <v>0</v>
      </c>
      <c r="O291" s="47">
        <f t="shared" si="449"/>
        <v>0</v>
      </c>
      <c r="P291" s="47">
        <f t="shared" si="449"/>
        <v>0</v>
      </c>
    </row>
    <row r="292" spans="1:16" s="25" customFormat="1" x14ac:dyDescent="0.25">
      <c r="A292" s="77"/>
      <c r="B292" s="78"/>
      <c r="C292" s="44"/>
      <c r="D292" s="45" t="s">
        <v>49</v>
      </c>
      <c r="E292" s="47">
        <f t="shared" ref="E292:E295" si="450">SUM(F292:P292)</f>
        <v>0</v>
      </c>
      <c r="F292" s="46"/>
      <c r="G292" s="46"/>
      <c r="H292" s="46"/>
      <c r="I292" s="46"/>
      <c r="J292" s="46"/>
      <c r="K292" s="46"/>
      <c r="L292" s="46"/>
      <c r="M292" s="46"/>
      <c r="N292" s="46"/>
      <c r="O292" s="46"/>
      <c r="P292" s="46"/>
    </row>
    <row r="293" spans="1:16" s="25" customFormat="1" x14ac:dyDescent="0.25">
      <c r="A293" s="77"/>
      <c r="B293" s="78"/>
      <c r="C293" s="44"/>
      <c r="D293" s="45" t="s">
        <v>51</v>
      </c>
      <c r="E293" s="47">
        <f t="shared" si="450"/>
        <v>0</v>
      </c>
      <c r="F293" s="46"/>
      <c r="G293" s="46"/>
      <c r="H293" s="46"/>
      <c r="I293" s="46"/>
      <c r="J293" s="46"/>
      <c r="K293" s="46"/>
      <c r="L293" s="46"/>
      <c r="M293" s="46"/>
      <c r="N293" s="46"/>
      <c r="O293" s="46"/>
      <c r="P293" s="46"/>
    </row>
    <row r="294" spans="1:16" s="25" customFormat="1" x14ac:dyDescent="0.25">
      <c r="A294" s="77"/>
      <c r="B294" s="78"/>
      <c r="C294" s="44"/>
      <c r="D294" s="45" t="s">
        <v>50</v>
      </c>
      <c r="E294" s="47">
        <f t="shared" si="450"/>
        <v>0</v>
      </c>
      <c r="F294" s="46"/>
      <c r="G294" s="46"/>
      <c r="H294" s="46"/>
      <c r="I294" s="46"/>
      <c r="J294" s="46"/>
      <c r="K294" s="46"/>
      <c r="L294" s="46"/>
      <c r="M294" s="46"/>
      <c r="N294" s="46"/>
      <c r="O294" s="46"/>
      <c r="P294" s="46"/>
    </row>
    <row r="295" spans="1:16" s="25" customFormat="1" x14ac:dyDescent="0.25">
      <c r="A295" s="77"/>
      <c r="B295" s="78"/>
      <c r="C295" s="44"/>
      <c r="D295" s="45" t="s">
        <v>52</v>
      </c>
      <c r="E295" s="47">
        <f t="shared" si="450"/>
        <v>0</v>
      </c>
      <c r="F295" s="46"/>
      <c r="G295" s="46"/>
      <c r="H295" s="46"/>
      <c r="I295" s="46"/>
      <c r="J295" s="46"/>
      <c r="K295" s="46"/>
      <c r="L295" s="46"/>
      <c r="M295" s="46"/>
      <c r="N295" s="46"/>
      <c r="O295" s="46"/>
      <c r="P295" s="46"/>
    </row>
    <row r="296" spans="1:16" s="25" customFormat="1" x14ac:dyDescent="0.25">
      <c r="A296" s="65" t="s">
        <v>158</v>
      </c>
      <c r="B296" s="66" t="s">
        <v>159</v>
      </c>
      <c r="C296" s="26"/>
      <c r="D296" s="16" t="s">
        <v>48</v>
      </c>
      <c r="E296" s="17">
        <f>SUM(F296:P296)</f>
        <v>96100.4</v>
      </c>
      <c r="F296" s="32">
        <f>SUM(F297:F300)</f>
        <v>0</v>
      </c>
      <c r="G296" s="32">
        <f t="shared" ref="G296:P296" si="451">SUM(G297:G300)</f>
        <v>0</v>
      </c>
      <c r="H296" s="32">
        <f t="shared" si="451"/>
        <v>96100.4</v>
      </c>
      <c r="I296" s="32">
        <f t="shared" si="451"/>
        <v>0</v>
      </c>
      <c r="J296" s="32">
        <f t="shared" si="451"/>
        <v>0</v>
      </c>
      <c r="K296" s="32">
        <f t="shared" si="451"/>
        <v>0</v>
      </c>
      <c r="L296" s="32">
        <f t="shared" si="451"/>
        <v>0</v>
      </c>
      <c r="M296" s="32">
        <f t="shared" si="451"/>
        <v>0</v>
      </c>
      <c r="N296" s="32">
        <f t="shared" si="451"/>
        <v>0</v>
      </c>
      <c r="O296" s="32">
        <f t="shared" si="451"/>
        <v>0</v>
      </c>
      <c r="P296" s="32">
        <f t="shared" si="451"/>
        <v>0</v>
      </c>
    </row>
    <row r="297" spans="1:16" s="25" customFormat="1" x14ac:dyDescent="0.25">
      <c r="A297" s="65"/>
      <c r="B297" s="66"/>
      <c r="C297" s="26"/>
      <c r="D297" s="16" t="s">
        <v>49</v>
      </c>
      <c r="E297" s="32">
        <f t="shared" ref="E297:E300" si="452">SUM(F297:P297)</f>
        <v>1060</v>
      </c>
      <c r="F297" s="17"/>
      <c r="G297" s="17"/>
      <c r="H297" s="17">
        <v>1060</v>
      </c>
      <c r="I297" s="17"/>
      <c r="J297" s="17"/>
      <c r="K297" s="17"/>
      <c r="L297" s="17"/>
      <c r="M297" s="17"/>
      <c r="N297" s="17"/>
      <c r="O297" s="17"/>
      <c r="P297" s="17"/>
    </row>
    <row r="298" spans="1:16" s="25" customFormat="1" x14ac:dyDescent="0.25">
      <c r="A298" s="65"/>
      <c r="B298" s="66"/>
      <c r="C298" s="26"/>
      <c r="D298" s="16" t="s">
        <v>51</v>
      </c>
      <c r="E298" s="32">
        <f t="shared" si="452"/>
        <v>95040.4</v>
      </c>
      <c r="F298" s="17"/>
      <c r="G298" s="17"/>
      <c r="H298" s="17">
        <v>95040.4</v>
      </c>
      <c r="I298" s="17"/>
      <c r="J298" s="17"/>
      <c r="K298" s="17"/>
      <c r="L298" s="17"/>
      <c r="M298" s="17"/>
      <c r="N298" s="17"/>
      <c r="O298" s="17"/>
      <c r="P298" s="17"/>
    </row>
    <row r="299" spans="1:16" s="25" customFormat="1" x14ac:dyDescent="0.25">
      <c r="A299" s="65"/>
      <c r="B299" s="66"/>
      <c r="C299" s="26"/>
      <c r="D299" s="16" t="s">
        <v>50</v>
      </c>
      <c r="E299" s="32">
        <f t="shared" si="452"/>
        <v>0</v>
      </c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</row>
    <row r="300" spans="1:16" s="25" customFormat="1" x14ac:dyDescent="0.25">
      <c r="A300" s="65"/>
      <c r="B300" s="66"/>
      <c r="C300" s="26"/>
      <c r="D300" s="16" t="s">
        <v>52</v>
      </c>
      <c r="E300" s="32">
        <f t="shared" si="452"/>
        <v>0</v>
      </c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</row>
    <row r="301" spans="1:16" s="25" customFormat="1" ht="51" customHeight="1" x14ac:dyDescent="0.25">
      <c r="A301" s="65" t="s">
        <v>160</v>
      </c>
      <c r="B301" s="66" t="s">
        <v>161</v>
      </c>
      <c r="C301" s="26"/>
      <c r="D301" s="16" t="s">
        <v>48</v>
      </c>
      <c r="E301" s="17">
        <f>SUM(F301:P301)</f>
        <v>196236.79999999999</v>
      </c>
      <c r="F301" s="32">
        <f>SUM(F302:F305)</f>
        <v>0</v>
      </c>
      <c r="G301" s="32">
        <f t="shared" ref="G301:P301" si="453">SUM(G302:G305)</f>
        <v>0</v>
      </c>
      <c r="H301" s="32">
        <f t="shared" si="453"/>
        <v>196236.79999999999</v>
      </c>
      <c r="I301" s="32">
        <f t="shared" si="453"/>
        <v>0</v>
      </c>
      <c r="J301" s="32">
        <f t="shared" si="453"/>
        <v>0</v>
      </c>
      <c r="K301" s="32">
        <f t="shared" si="453"/>
        <v>0</v>
      </c>
      <c r="L301" s="32">
        <f t="shared" si="453"/>
        <v>0</v>
      </c>
      <c r="M301" s="32">
        <f t="shared" si="453"/>
        <v>0</v>
      </c>
      <c r="N301" s="32">
        <f t="shared" si="453"/>
        <v>0</v>
      </c>
      <c r="O301" s="32">
        <f t="shared" si="453"/>
        <v>0</v>
      </c>
      <c r="P301" s="32">
        <f t="shared" si="453"/>
        <v>0</v>
      </c>
    </row>
    <row r="302" spans="1:16" s="25" customFormat="1" ht="51" customHeight="1" x14ac:dyDescent="0.25">
      <c r="A302" s="65"/>
      <c r="B302" s="66"/>
      <c r="C302" s="26"/>
      <c r="D302" s="16" t="s">
        <v>49</v>
      </c>
      <c r="E302" s="32">
        <f t="shared" ref="E302:E305" si="454">SUM(F302:P302)</f>
        <v>1979.9</v>
      </c>
      <c r="F302" s="17"/>
      <c r="G302" s="17"/>
      <c r="H302" s="17">
        <v>1979.9</v>
      </c>
      <c r="I302" s="17"/>
      <c r="J302" s="17"/>
      <c r="K302" s="17"/>
      <c r="L302" s="17"/>
      <c r="M302" s="17"/>
      <c r="N302" s="17"/>
      <c r="O302" s="17"/>
      <c r="P302" s="17"/>
    </row>
    <row r="303" spans="1:16" s="25" customFormat="1" ht="51" customHeight="1" x14ac:dyDescent="0.25">
      <c r="A303" s="65"/>
      <c r="B303" s="66"/>
      <c r="C303" s="26"/>
      <c r="D303" s="16" t="s">
        <v>51</v>
      </c>
      <c r="E303" s="32">
        <f t="shared" si="454"/>
        <v>194256.9</v>
      </c>
      <c r="F303" s="17"/>
      <c r="G303" s="17"/>
      <c r="H303" s="17">
        <v>194256.9</v>
      </c>
      <c r="I303" s="17"/>
      <c r="J303" s="17"/>
      <c r="K303" s="17"/>
      <c r="L303" s="17"/>
      <c r="M303" s="17"/>
      <c r="N303" s="17"/>
      <c r="O303" s="17"/>
      <c r="P303" s="17"/>
    </row>
    <row r="304" spans="1:16" s="25" customFormat="1" ht="51" customHeight="1" x14ac:dyDescent="0.25">
      <c r="A304" s="65"/>
      <c r="B304" s="66"/>
      <c r="C304" s="26"/>
      <c r="D304" s="16" t="s">
        <v>50</v>
      </c>
      <c r="E304" s="32">
        <f t="shared" si="454"/>
        <v>0</v>
      </c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</row>
    <row r="305" spans="1:16" s="25" customFormat="1" ht="51" customHeight="1" x14ac:dyDescent="0.25">
      <c r="A305" s="65"/>
      <c r="B305" s="66"/>
      <c r="C305" s="26"/>
      <c r="D305" s="16" t="s">
        <v>52</v>
      </c>
      <c r="E305" s="32">
        <f t="shared" si="454"/>
        <v>0</v>
      </c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</row>
    <row r="306" spans="1:16" s="25" customFormat="1" x14ac:dyDescent="0.25">
      <c r="A306" s="65" t="s">
        <v>162</v>
      </c>
      <c r="B306" s="66" t="s">
        <v>163</v>
      </c>
      <c r="C306" s="26"/>
      <c r="D306" s="16" t="s">
        <v>48</v>
      </c>
      <c r="E306" s="17">
        <f>SUM(F306:P306)</f>
        <v>3524.5711600000004</v>
      </c>
      <c r="F306" s="32">
        <f>SUM(F307:F310)</f>
        <v>0</v>
      </c>
      <c r="G306" s="32">
        <f t="shared" ref="G306:P306" si="455">SUM(G307:G310)</f>
        <v>0</v>
      </c>
      <c r="H306" s="32">
        <f t="shared" si="455"/>
        <v>0</v>
      </c>
      <c r="I306" s="32">
        <f t="shared" si="455"/>
        <v>320</v>
      </c>
      <c r="J306" s="32">
        <f t="shared" si="455"/>
        <v>549.23743999999999</v>
      </c>
      <c r="K306" s="32">
        <f t="shared" si="455"/>
        <v>609.92637000000002</v>
      </c>
      <c r="L306" s="32">
        <f t="shared" si="455"/>
        <v>409.08147000000002</v>
      </c>
      <c r="M306" s="32">
        <f t="shared" si="455"/>
        <v>409.08147000000002</v>
      </c>
      <c r="N306" s="32">
        <f t="shared" si="455"/>
        <v>409.08147000000002</v>
      </c>
      <c r="O306" s="32">
        <f t="shared" si="455"/>
        <v>409.08147000000002</v>
      </c>
      <c r="P306" s="32">
        <f t="shared" si="455"/>
        <v>409.08147000000002</v>
      </c>
    </row>
    <row r="307" spans="1:16" s="25" customFormat="1" x14ac:dyDescent="0.25">
      <c r="A307" s="65"/>
      <c r="B307" s="66"/>
      <c r="C307" s="26"/>
      <c r="D307" s="16" t="s">
        <v>49</v>
      </c>
      <c r="E307" s="32">
        <f t="shared" ref="E307:E310" si="456">SUM(F307:P307)</f>
        <v>3524.5711600000004</v>
      </c>
      <c r="F307" s="17"/>
      <c r="G307" s="17"/>
      <c r="H307" s="17"/>
      <c r="I307" s="17">
        <v>320</v>
      </c>
      <c r="J307" s="17">
        <v>549.23743999999999</v>
      </c>
      <c r="K307" s="17">
        <v>609.92637000000002</v>
      </c>
      <c r="L307" s="17">
        <v>409.08147000000002</v>
      </c>
      <c r="M307" s="17">
        <v>409.08147000000002</v>
      </c>
      <c r="N307" s="17">
        <v>409.08147000000002</v>
      </c>
      <c r="O307" s="17">
        <v>409.08147000000002</v>
      </c>
      <c r="P307" s="17">
        <v>409.08147000000002</v>
      </c>
    </row>
    <row r="308" spans="1:16" s="25" customFormat="1" x14ac:dyDescent="0.25">
      <c r="A308" s="65"/>
      <c r="B308" s="66"/>
      <c r="C308" s="26"/>
      <c r="D308" s="16" t="s">
        <v>51</v>
      </c>
      <c r="E308" s="32">
        <f t="shared" si="456"/>
        <v>0</v>
      </c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</row>
    <row r="309" spans="1:16" s="25" customFormat="1" x14ac:dyDescent="0.25">
      <c r="A309" s="65"/>
      <c r="B309" s="66"/>
      <c r="C309" s="26"/>
      <c r="D309" s="16" t="s">
        <v>50</v>
      </c>
      <c r="E309" s="32">
        <f t="shared" si="456"/>
        <v>0</v>
      </c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</row>
    <row r="310" spans="1:16" s="25" customFormat="1" x14ac:dyDescent="0.25">
      <c r="A310" s="65"/>
      <c r="B310" s="66"/>
      <c r="C310" s="26"/>
      <c r="D310" s="16" t="s">
        <v>52</v>
      </c>
      <c r="E310" s="32">
        <f t="shared" si="456"/>
        <v>0</v>
      </c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</row>
    <row r="311" spans="1:16" s="25" customFormat="1" ht="31.5" customHeight="1" x14ac:dyDescent="0.25">
      <c r="A311" s="71" t="s">
        <v>164</v>
      </c>
      <c r="B311" s="74" t="s">
        <v>165</v>
      </c>
      <c r="C311" s="28"/>
      <c r="D311" s="28" t="s">
        <v>48</v>
      </c>
      <c r="E311" s="28">
        <f>SUM(F311:P311)</f>
        <v>34757.399999999994</v>
      </c>
      <c r="F311" s="29">
        <f>SUM(F312:F315)</f>
        <v>18573.099999999999</v>
      </c>
      <c r="G311" s="29">
        <f t="shared" ref="G311:P311" si="457">SUM(G312:G315)</f>
        <v>6790.8</v>
      </c>
      <c r="H311" s="29">
        <f t="shared" si="457"/>
        <v>9393.5</v>
      </c>
      <c r="I311" s="29">
        <f t="shared" si="457"/>
        <v>0</v>
      </c>
      <c r="J311" s="29">
        <f t="shared" si="457"/>
        <v>0</v>
      </c>
      <c r="K311" s="29">
        <f t="shared" si="457"/>
        <v>0</v>
      </c>
      <c r="L311" s="29">
        <f t="shared" si="457"/>
        <v>0</v>
      </c>
      <c r="M311" s="29">
        <f t="shared" si="457"/>
        <v>0</v>
      </c>
      <c r="N311" s="29">
        <f t="shared" si="457"/>
        <v>0</v>
      </c>
      <c r="O311" s="29">
        <f t="shared" si="457"/>
        <v>0</v>
      </c>
      <c r="P311" s="29">
        <f t="shared" si="457"/>
        <v>0</v>
      </c>
    </row>
    <row r="312" spans="1:16" s="12" customFormat="1" x14ac:dyDescent="0.25">
      <c r="A312" s="72"/>
      <c r="B312" s="75"/>
      <c r="C312" s="28"/>
      <c r="D312" s="27" t="s">
        <v>49</v>
      </c>
      <c r="E312" s="29">
        <f t="shared" ref="E312:E315" si="458">SUM(F312:P312)</f>
        <v>23343.7</v>
      </c>
      <c r="F312" s="29">
        <f>F317+F337+F377</f>
        <v>7159.4</v>
      </c>
      <c r="G312" s="29">
        <f t="shared" ref="G312:O312" si="459">G317+G337+G377</f>
        <v>6790.8</v>
      </c>
      <c r="H312" s="29">
        <f t="shared" si="459"/>
        <v>9393.5</v>
      </c>
      <c r="I312" s="29">
        <f t="shared" si="459"/>
        <v>0</v>
      </c>
      <c r="J312" s="29">
        <f t="shared" si="459"/>
        <v>0</v>
      </c>
      <c r="K312" s="29">
        <f t="shared" si="459"/>
        <v>0</v>
      </c>
      <c r="L312" s="29">
        <f t="shared" si="459"/>
        <v>0</v>
      </c>
      <c r="M312" s="29">
        <f t="shared" si="459"/>
        <v>0</v>
      </c>
      <c r="N312" s="29">
        <f t="shared" si="459"/>
        <v>0</v>
      </c>
      <c r="O312" s="29">
        <f t="shared" si="459"/>
        <v>0</v>
      </c>
      <c r="P312" s="29"/>
    </row>
    <row r="313" spans="1:16" s="12" customFormat="1" x14ac:dyDescent="0.25">
      <c r="A313" s="72"/>
      <c r="B313" s="75"/>
      <c r="C313" s="28"/>
      <c r="D313" s="27" t="s">
        <v>51</v>
      </c>
      <c r="E313" s="29">
        <f t="shared" si="458"/>
        <v>1085</v>
      </c>
      <c r="F313" s="29">
        <f t="shared" ref="F313:O315" si="460">F318+F338+F378</f>
        <v>1085</v>
      </c>
      <c r="G313" s="29">
        <f t="shared" si="460"/>
        <v>0</v>
      </c>
      <c r="H313" s="29">
        <f t="shared" si="460"/>
        <v>0</v>
      </c>
      <c r="I313" s="29">
        <f t="shared" si="460"/>
        <v>0</v>
      </c>
      <c r="J313" s="29">
        <f t="shared" si="460"/>
        <v>0</v>
      </c>
      <c r="K313" s="29">
        <f t="shared" si="460"/>
        <v>0</v>
      </c>
      <c r="L313" s="29">
        <f t="shared" si="460"/>
        <v>0</v>
      </c>
      <c r="M313" s="29">
        <f t="shared" si="460"/>
        <v>0</v>
      </c>
      <c r="N313" s="29">
        <f t="shared" si="460"/>
        <v>0</v>
      </c>
      <c r="O313" s="29">
        <f t="shared" si="460"/>
        <v>0</v>
      </c>
      <c r="P313" s="29"/>
    </row>
    <row r="314" spans="1:16" s="12" customFormat="1" x14ac:dyDescent="0.25">
      <c r="A314" s="72"/>
      <c r="B314" s="75"/>
      <c r="C314" s="28"/>
      <c r="D314" s="27" t="s">
        <v>50</v>
      </c>
      <c r="E314" s="29">
        <f t="shared" si="458"/>
        <v>10328.700000000001</v>
      </c>
      <c r="F314" s="29">
        <f t="shared" si="460"/>
        <v>10328.700000000001</v>
      </c>
      <c r="G314" s="29">
        <f t="shared" si="460"/>
        <v>0</v>
      </c>
      <c r="H314" s="29">
        <f t="shared" si="460"/>
        <v>0</v>
      </c>
      <c r="I314" s="29">
        <f t="shared" si="460"/>
        <v>0</v>
      </c>
      <c r="J314" s="29">
        <f t="shared" si="460"/>
        <v>0</v>
      </c>
      <c r="K314" s="29">
        <f t="shared" si="460"/>
        <v>0</v>
      </c>
      <c r="L314" s="29">
        <f t="shared" si="460"/>
        <v>0</v>
      </c>
      <c r="M314" s="29">
        <f t="shared" si="460"/>
        <v>0</v>
      </c>
      <c r="N314" s="29">
        <f t="shared" si="460"/>
        <v>0</v>
      </c>
      <c r="O314" s="29">
        <f t="shared" si="460"/>
        <v>0</v>
      </c>
      <c r="P314" s="29"/>
    </row>
    <row r="315" spans="1:16" s="12" customFormat="1" x14ac:dyDescent="0.25">
      <c r="A315" s="73"/>
      <c r="B315" s="76"/>
      <c r="C315" s="28"/>
      <c r="D315" s="27" t="s">
        <v>52</v>
      </c>
      <c r="E315" s="29">
        <f t="shared" si="458"/>
        <v>0</v>
      </c>
      <c r="F315" s="29">
        <f t="shared" si="460"/>
        <v>0</v>
      </c>
      <c r="G315" s="29">
        <f t="shared" si="460"/>
        <v>0</v>
      </c>
      <c r="H315" s="29">
        <f t="shared" si="460"/>
        <v>0</v>
      </c>
      <c r="I315" s="29">
        <f t="shared" si="460"/>
        <v>0</v>
      </c>
      <c r="J315" s="29">
        <f t="shared" si="460"/>
        <v>0</v>
      </c>
      <c r="K315" s="29">
        <f t="shared" si="460"/>
        <v>0</v>
      </c>
      <c r="L315" s="29">
        <f t="shared" si="460"/>
        <v>0</v>
      </c>
      <c r="M315" s="29">
        <f t="shared" si="460"/>
        <v>0</v>
      </c>
      <c r="N315" s="29">
        <f t="shared" si="460"/>
        <v>0</v>
      </c>
      <c r="O315" s="29">
        <f t="shared" si="460"/>
        <v>0</v>
      </c>
      <c r="P315" s="29"/>
    </row>
    <row r="316" spans="1:16" s="25" customFormat="1" ht="47.25" customHeight="1" x14ac:dyDescent="0.25">
      <c r="A316" s="69" t="s">
        <v>166</v>
      </c>
      <c r="B316" s="70" t="s">
        <v>167</v>
      </c>
      <c r="C316" s="34"/>
      <c r="D316" s="33" t="s">
        <v>48</v>
      </c>
      <c r="E316" s="35">
        <f>SUM(F316:P316)</f>
        <v>935.7</v>
      </c>
      <c r="F316" s="35">
        <f>SUM(F317:F320)</f>
        <v>500</v>
      </c>
      <c r="G316" s="35">
        <f t="shared" ref="G316:P316" si="461">SUM(G317:G320)</f>
        <v>0</v>
      </c>
      <c r="H316" s="35">
        <f t="shared" si="461"/>
        <v>435.7</v>
      </c>
      <c r="I316" s="35">
        <f t="shared" si="461"/>
        <v>0</v>
      </c>
      <c r="J316" s="35">
        <f t="shared" si="461"/>
        <v>0</v>
      </c>
      <c r="K316" s="35">
        <f t="shared" si="461"/>
        <v>0</v>
      </c>
      <c r="L316" s="35">
        <f t="shared" si="461"/>
        <v>0</v>
      </c>
      <c r="M316" s="35">
        <f t="shared" si="461"/>
        <v>0</v>
      </c>
      <c r="N316" s="35">
        <f t="shared" si="461"/>
        <v>0</v>
      </c>
      <c r="O316" s="35">
        <f t="shared" si="461"/>
        <v>0</v>
      </c>
      <c r="P316" s="35">
        <f t="shared" si="461"/>
        <v>0</v>
      </c>
    </row>
    <row r="317" spans="1:16" s="12" customFormat="1" x14ac:dyDescent="0.25">
      <c r="A317" s="69"/>
      <c r="B317" s="70"/>
      <c r="C317" s="34"/>
      <c r="D317" s="33" t="s">
        <v>49</v>
      </c>
      <c r="E317" s="35">
        <f t="shared" ref="E317:E320" si="462">SUM(F317:P317)</f>
        <v>935.7</v>
      </c>
      <c r="F317" s="35">
        <f>F322+F327+F332</f>
        <v>500</v>
      </c>
      <c r="G317" s="35">
        <f t="shared" ref="G317:P317" si="463">G322+G327+G332</f>
        <v>0</v>
      </c>
      <c r="H317" s="35">
        <f t="shared" si="463"/>
        <v>435.7</v>
      </c>
      <c r="I317" s="35">
        <f t="shared" si="463"/>
        <v>0</v>
      </c>
      <c r="J317" s="35">
        <f t="shared" si="463"/>
        <v>0</v>
      </c>
      <c r="K317" s="35">
        <f t="shared" si="463"/>
        <v>0</v>
      </c>
      <c r="L317" s="35">
        <f t="shared" si="463"/>
        <v>0</v>
      </c>
      <c r="M317" s="35">
        <f t="shared" si="463"/>
        <v>0</v>
      </c>
      <c r="N317" s="35">
        <f t="shared" si="463"/>
        <v>0</v>
      </c>
      <c r="O317" s="35">
        <f t="shared" si="463"/>
        <v>0</v>
      </c>
      <c r="P317" s="35">
        <f t="shared" si="463"/>
        <v>0</v>
      </c>
    </row>
    <row r="318" spans="1:16" s="12" customFormat="1" x14ac:dyDescent="0.25">
      <c r="A318" s="69"/>
      <c r="B318" s="70"/>
      <c r="C318" s="34"/>
      <c r="D318" s="33" t="s">
        <v>51</v>
      </c>
      <c r="E318" s="35">
        <f t="shared" si="462"/>
        <v>0</v>
      </c>
      <c r="F318" s="35">
        <f t="shared" ref="F318:P320" si="464">F323+F328+F333</f>
        <v>0</v>
      </c>
      <c r="G318" s="35">
        <f t="shared" si="464"/>
        <v>0</v>
      </c>
      <c r="H318" s="35">
        <f t="shared" si="464"/>
        <v>0</v>
      </c>
      <c r="I318" s="35">
        <f t="shared" si="464"/>
        <v>0</v>
      </c>
      <c r="J318" s="35">
        <f t="shared" si="464"/>
        <v>0</v>
      </c>
      <c r="K318" s="35">
        <f t="shared" si="464"/>
        <v>0</v>
      </c>
      <c r="L318" s="35">
        <f t="shared" si="464"/>
        <v>0</v>
      </c>
      <c r="M318" s="35">
        <f t="shared" si="464"/>
        <v>0</v>
      </c>
      <c r="N318" s="35">
        <f t="shared" si="464"/>
        <v>0</v>
      </c>
      <c r="O318" s="35">
        <f t="shared" si="464"/>
        <v>0</v>
      </c>
      <c r="P318" s="35">
        <f t="shared" si="464"/>
        <v>0</v>
      </c>
    </row>
    <row r="319" spans="1:16" s="12" customFormat="1" x14ac:dyDescent="0.25">
      <c r="A319" s="69"/>
      <c r="B319" s="70"/>
      <c r="C319" s="34"/>
      <c r="D319" s="33" t="s">
        <v>50</v>
      </c>
      <c r="E319" s="35">
        <f t="shared" si="462"/>
        <v>0</v>
      </c>
      <c r="F319" s="35">
        <f t="shared" si="464"/>
        <v>0</v>
      </c>
      <c r="G319" s="35">
        <f t="shared" si="464"/>
        <v>0</v>
      </c>
      <c r="H319" s="35">
        <f t="shared" si="464"/>
        <v>0</v>
      </c>
      <c r="I319" s="35">
        <f t="shared" si="464"/>
        <v>0</v>
      </c>
      <c r="J319" s="35">
        <f t="shared" si="464"/>
        <v>0</v>
      </c>
      <c r="K319" s="35">
        <f t="shared" si="464"/>
        <v>0</v>
      </c>
      <c r="L319" s="35">
        <f t="shared" si="464"/>
        <v>0</v>
      </c>
      <c r="M319" s="35">
        <f t="shared" si="464"/>
        <v>0</v>
      </c>
      <c r="N319" s="35">
        <f t="shared" si="464"/>
        <v>0</v>
      </c>
      <c r="O319" s="35">
        <f t="shared" si="464"/>
        <v>0</v>
      </c>
      <c r="P319" s="35">
        <f t="shared" si="464"/>
        <v>0</v>
      </c>
    </row>
    <row r="320" spans="1:16" s="12" customFormat="1" x14ac:dyDescent="0.25">
      <c r="A320" s="69"/>
      <c r="B320" s="70"/>
      <c r="C320" s="34"/>
      <c r="D320" s="33" t="s">
        <v>52</v>
      </c>
      <c r="E320" s="35">
        <f t="shared" si="462"/>
        <v>0</v>
      </c>
      <c r="F320" s="35">
        <f t="shared" si="464"/>
        <v>0</v>
      </c>
      <c r="G320" s="35">
        <f t="shared" si="464"/>
        <v>0</v>
      </c>
      <c r="H320" s="35">
        <f t="shared" si="464"/>
        <v>0</v>
      </c>
      <c r="I320" s="35">
        <f t="shared" si="464"/>
        <v>0</v>
      </c>
      <c r="J320" s="35">
        <f t="shared" si="464"/>
        <v>0</v>
      </c>
      <c r="K320" s="35">
        <f t="shared" si="464"/>
        <v>0</v>
      </c>
      <c r="L320" s="35">
        <f t="shared" si="464"/>
        <v>0</v>
      </c>
      <c r="M320" s="35">
        <f t="shared" si="464"/>
        <v>0</v>
      </c>
      <c r="N320" s="35">
        <f t="shared" si="464"/>
        <v>0</v>
      </c>
      <c r="O320" s="35">
        <f t="shared" si="464"/>
        <v>0</v>
      </c>
      <c r="P320" s="35">
        <f t="shared" si="464"/>
        <v>0</v>
      </c>
    </row>
    <row r="321" spans="1:16" s="25" customFormat="1" x14ac:dyDescent="0.25">
      <c r="A321" s="65" t="s">
        <v>170</v>
      </c>
      <c r="B321" s="66" t="s">
        <v>173</v>
      </c>
      <c r="C321" s="26"/>
      <c r="D321" s="16" t="s">
        <v>48</v>
      </c>
      <c r="E321" s="17">
        <f>SUM(F321:P321)</f>
        <v>648.6</v>
      </c>
      <c r="F321" s="32">
        <f>SUM(F322:F325)</f>
        <v>500</v>
      </c>
      <c r="G321" s="32">
        <f t="shared" ref="G321:P321" si="465">SUM(G322:G325)</f>
        <v>0</v>
      </c>
      <c r="H321" s="32">
        <f t="shared" si="465"/>
        <v>148.6</v>
      </c>
      <c r="I321" s="32">
        <f t="shared" si="465"/>
        <v>0</v>
      </c>
      <c r="J321" s="32">
        <f t="shared" si="465"/>
        <v>0</v>
      </c>
      <c r="K321" s="32">
        <f t="shared" si="465"/>
        <v>0</v>
      </c>
      <c r="L321" s="32">
        <f t="shared" si="465"/>
        <v>0</v>
      </c>
      <c r="M321" s="32">
        <f t="shared" si="465"/>
        <v>0</v>
      </c>
      <c r="N321" s="32">
        <f t="shared" si="465"/>
        <v>0</v>
      </c>
      <c r="O321" s="32">
        <f t="shared" si="465"/>
        <v>0</v>
      </c>
      <c r="P321" s="32">
        <f t="shared" si="465"/>
        <v>0</v>
      </c>
    </row>
    <row r="322" spans="1:16" s="25" customFormat="1" x14ac:dyDescent="0.25">
      <c r="A322" s="65"/>
      <c r="B322" s="66"/>
      <c r="C322" s="26"/>
      <c r="D322" s="16" t="s">
        <v>49</v>
      </c>
      <c r="E322" s="32">
        <f t="shared" ref="E322:E325" si="466">SUM(F322:P322)</f>
        <v>648.6</v>
      </c>
      <c r="F322" s="17">
        <v>500</v>
      </c>
      <c r="G322" s="17"/>
      <c r="H322" s="17">
        <v>148.6</v>
      </c>
      <c r="I322" s="17"/>
      <c r="J322" s="17"/>
      <c r="K322" s="17"/>
      <c r="L322" s="17"/>
      <c r="M322" s="17"/>
      <c r="N322" s="17"/>
      <c r="O322" s="17"/>
      <c r="P322" s="17"/>
    </row>
    <row r="323" spans="1:16" s="25" customFormat="1" x14ac:dyDescent="0.25">
      <c r="A323" s="65"/>
      <c r="B323" s="66"/>
      <c r="C323" s="26"/>
      <c r="D323" s="16" t="s">
        <v>51</v>
      </c>
      <c r="E323" s="32">
        <f t="shared" si="466"/>
        <v>0</v>
      </c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</row>
    <row r="324" spans="1:16" s="25" customFormat="1" x14ac:dyDescent="0.25">
      <c r="A324" s="65"/>
      <c r="B324" s="66"/>
      <c r="C324" s="26"/>
      <c r="D324" s="16" t="s">
        <v>50</v>
      </c>
      <c r="E324" s="32">
        <f t="shared" si="466"/>
        <v>0</v>
      </c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</row>
    <row r="325" spans="1:16" s="25" customFormat="1" x14ac:dyDescent="0.25">
      <c r="A325" s="65"/>
      <c r="B325" s="66"/>
      <c r="C325" s="26"/>
      <c r="D325" s="16" t="s">
        <v>52</v>
      </c>
      <c r="E325" s="32">
        <f t="shared" si="466"/>
        <v>0</v>
      </c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</row>
    <row r="326" spans="1:16" s="25" customFormat="1" x14ac:dyDescent="0.25">
      <c r="A326" s="65" t="s">
        <v>171</v>
      </c>
      <c r="B326" s="66" t="s">
        <v>174</v>
      </c>
      <c r="C326" s="26"/>
      <c r="D326" s="16" t="s">
        <v>48</v>
      </c>
      <c r="E326" s="17">
        <f>SUM(F326:P326)</f>
        <v>148.6</v>
      </c>
      <c r="F326" s="32">
        <f>SUM(F327:F330)</f>
        <v>0</v>
      </c>
      <c r="G326" s="32">
        <f t="shared" ref="G326:P326" si="467">SUM(G327:G330)</f>
        <v>0</v>
      </c>
      <c r="H326" s="32">
        <f t="shared" si="467"/>
        <v>148.6</v>
      </c>
      <c r="I326" s="32">
        <f t="shared" si="467"/>
        <v>0</v>
      </c>
      <c r="J326" s="32">
        <f t="shared" si="467"/>
        <v>0</v>
      </c>
      <c r="K326" s="32">
        <f t="shared" si="467"/>
        <v>0</v>
      </c>
      <c r="L326" s="32">
        <f t="shared" si="467"/>
        <v>0</v>
      </c>
      <c r="M326" s="32">
        <f t="shared" si="467"/>
        <v>0</v>
      </c>
      <c r="N326" s="32">
        <f t="shared" si="467"/>
        <v>0</v>
      </c>
      <c r="O326" s="32">
        <f t="shared" si="467"/>
        <v>0</v>
      </c>
      <c r="P326" s="32">
        <f t="shared" si="467"/>
        <v>0</v>
      </c>
    </row>
    <row r="327" spans="1:16" s="25" customFormat="1" x14ac:dyDescent="0.25">
      <c r="A327" s="65"/>
      <c r="B327" s="66"/>
      <c r="C327" s="26"/>
      <c r="D327" s="16" t="s">
        <v>49</v>
      </c>
      <c r="E327" s="32">
        <f t="shared" ref="E327:E330" si="468">SUM(F327:P327)</f>
        <v>148.6</v>
      </c>
      <c r="F327" s="17"/>
      <c r="G327" s="17"/>
      <c r="H327" s="17">
        <v>148.6</v>
      </c>
      <c r="I327" s="17"/>
      <c r="J327" s="17"/>
      <c r="K327" s="17"/>
      <c r="L327" s="17"/>
      <c r="M327" s="17"/>
      <c r="N327" s="17"/>
      <c r="O327" s="17"/>
      <c r="P327" s="17"/>
    </row>
    <row r="328" spans="1:16" s="25" customFormat="1" x14ac:dyDescent="0.25">
      <c r="A328" s="65"/>
      <c r="B328" s="66"/>
      <c r="C328" s="26"/>
      <c r="D328" s="16" t="s">
        <v>51</v>
      </c>
      <c r="E328" s="32">
        <f t="shared" si="468"/>
        <v>0</v>
      </c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</row>
    <row r="329" spans="1:16" s="25" customFormat="1" x14ac:dyDescent="0.25">
      <c r="A329" s="65"/>
      <c r="B329" s="66"/>
      <c r="C329" s="26"/>
      <c r="D329" s="16" t="s">
        <v>50</v>
      </c>
      <c r="E329" s="32">
        <f t="shared" si="468"/>
        <v>0</v>
      </c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</row>
    <row r="330" spans="1:16" s="25" customFormat="1" x14ac:dyDescent="0.25">
      <c r="A330" s="65"/>
      <c r="B330" s="66"/>
      <c r="C330" s="26"/>
      <c r="D330" s="16" t="s">
        <v>52</v>
      </c>
      <c r="E330" s="32">
        <f t="shared" si="468"/>
        <v>0</v>
      </c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</row>
    <row r="331" spans="1:16" s="25" customFormat="1" x14ac:dyDescent="0.25">
      <c r="A331" s="65" t="s">
        <v>172</v>
      </c>
      <c r="B331" s="66" t="s">
        <v>175</v>
      </c>
      <c r="C331" s="26"/>
      <c r="D331" s="16" t="s">
        <v>48</v>
      </c>
      <c r="E331" s="17">
        <f>SUM(F331:P331)</f>
        <v>138.5</v>
      </c>
      <c r="F331" s="32">
        <f>SUM(F332:F335)</f>
        <v>0</v>
      </c>
      <c r="G331" s="32">
        <f t="shared" ref="G331:P331" si="469">SUM(G332:G335)</f>
        <v>0</v>
      </c>
      <c r="H331" s="32">
        <f t="shared" si="469"/>
        <v>138.5</v>
      </c>
      <c r="I331" s="32">
        <f t="shared" si="469"/>
        <v>0</v>
      </c>
      <c r="J331" s="32">
        <f t="shared" si="469"/>
        <v>0</v>
      </c>
      <c r="K331" s="32">
        <f t="shared" si="469"/>
        <v>0</v>
      </c>
      <c r="L331" s="32">
        <f t="shared" si="469"/>
        <v>0</v>
      </c>
      <c r="M331" s="32">
        <f t="shared" si="469"/>
        <v>0</v>
      </c>
      <c r="N331" s="32">
        <f t="shared" si="469"/>
        <v>0</v>
      </c>
      <c r="O331" s="32">
        <f t="shared" si="469"/>
        <v>0</v>
      </c>
      <c r="P331" s="32">
        <f t="shared" si="469"/>
        <v>0</v>
      </c>
    </row>
    <row r="332" spans="1:16" s="25" customFormat="1" x14ac:dyDescent="0.25">
      <c r="A332" s="65"/>
      <c r="B332" s="66"/>
      <c r="C332" s="26"/>
      <c r="D332" s="16" t="s">
        <v>49</v>
      </c>
      <c r="E332" s="32">
        <f t="shared" ref="E332:E335" si="470">SUM(F332:P332)</f>
        <v>138.5</v>
      </c>
      <c r="F332" s="17"/>
      <c r="G332" s="17"/>
      <c r="H332" s="17">
        <v>138.5</v>
      </c>
      <c r="I332" s="17"/>
      <c r="J332" s="17"/>
      <c r="K332" s="17"/>
      <c r="L332" s="17"/>
      <c r="M332" s="17"/>
      <c r="N332" s="17"/>
      <c r="O332" s="17"/>
      <c r="P332" s="17"/>
    </row>
    <row r="333" spans="1:16" s="25" customFormat="1" x14ac:dyDescent="0.25">
      <c r="A333" s="65"/>
      <c r="B333" s="66"/>
      <c r="C333" s="26"/>
      <c r="D333" s="16" t="s">
        <v>51</v>
      </c>
      <c r="E333" s="32">
        <f t="shared" si="470"/>
        <v>0</v>
      </c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</row>
    <row r="334" spans="1:16" s="25" customFormat="1" x14ac:dyDescent="0.25">
      <c r="A334" s="65"/>
      <c r="B334" s="66"/>
      <c r="C334" s="26"/>
      <c r="D334" s="16" t="s">
        <v>50</v>
      </c>
      <c r="E334" s="32">
        <f t="shared" si="470"/>
        <v>0</v>
      </c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</row>
    <row r="335" spans="1:16" s="25" customFormat="1" x14ac:dyDescent="0.25">
      <c r="A335" s="65"/>
      <c r="B335" s="66"/>
      <c r="C335" s="26"/>
      <c r="D335" s="16" t="s">
        <v>52</v>
      </c>
      <c r="E335" s="32">
        <f t="shared" si="470"/>
        <v>0</v>
      </c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</row>
    <row r="336" spans="1:16" s="25" customFormat="1" ht="47.25" customHeight="1" x14ac:dyDescent="0.25">
      <c r="A336" s="69" t="s">
        <v>177</v>
      </c>
      <c r="B336" s="70" t="s">
        <v>176</v>
      </c>
      <c r="C336" s="34"/>
      <c r="D336" s="33" t="s">
        <v>48</v>
      </c>
      <c r="E336" s="35">
        <f>SUM(F336:P336)</f>
        <v>4458.7</v>
      </c>
      <c r="F336" s="35">
        <f>SUM(F337:F340)</f>
        <v>2512</v>
      </c>
      <c r="G336" s="35">
        <f t="shared" ref="G336:P336" si="471">SUM(G337:G340)</f>
        <v>151.6</v>
      </c>
      <c r="H336" s="35">
        <f t="shared" si="471"/>
        <v>1795.1</v>
      </c>
      <c r="I336" s="35">
        <f t="shared" si="471"/>
        <v>0</v>
      </c>
      <c r="J336" s="35">
        <f t="shared" si="471"/>
        <v>0</v>
      </c>
      <c r="K336" s="35">
        <f t="shared" si="471"/>
        <v>0</v>
      </c>
      <c r="L336" s="35">
        <f t="shared" si="471"/>
        <v>0</v>
      </c>
      <c r="M336" s="35">
        <f t="shared" si="471"/>
        <v>0</v>
      </c>
      <c r="N336" s="35">
        <f t="shared" si="471"/>
        <v>0</v>
      </c>
      <c r="O336" s="35">
        <f t="shared" si="471"/>
        <v>0</v>
      </c>
      <c r="P336" s="35">
        <f t="shared" si="471"/>
        <v>0</v>
      </c>
    </row>
    <row r="337" spans="1:16" s="12" customFormat="1" x14ac:dyDescent="0.25">
      <c r="A337" s="69"/>
      <c r="B337" s="70"/>
      <c r="C337" s="34"/>
      <c r="D337" s="33" t="s">
        <v>49</v>
      </c>
      <c r="E337" s="35">
        <f t="shared" ref="E337:E340" si="472">SUM(F337:P337)</f>
        <v>4458.7</v>
      </c>
      <c r="F337" s="35">
        <f>F342+F347+F352+F357+F362+F367+F372</f>
        <v>2512</v>
      </c>
      <c r="G337" s="35">
        <f t="shared" ref="G337:P337" si="473">G342+G347+G352+G357+G362+G367+G372</f>
        <v>151.6</v>
      </c>
      <c r="H337" s="35">
        <f t="shared" si="473"/>
        <v>1795.1</v>
      </c>
      <c r="I337" s="35">
        <f t="shared" si="473"/>
        <v>0</v>
      </c>
      <c r="J337" s="35">
        <f t="shared" si="473"/>
        <v>0</v>
      </c>
      <c r="K337" s="35">
        <f t="shared" si="473"/>
        <v>0</v>
      </c>
      <c r="L337" s="35">
        <f t="shared" si="473"/>
        <v>0</v>
      </c>
      <c r="M337" s="35">
        <f t="shared" si="473"/>
        <v>0</v>
      </c>
      <c r="N337" s="35">
        <f t="shared" si="473"/>
        <v>0</v>
      </c>
      <c r="O337" s="35">
        <f t="shared" si="473"/>
        <v>0</v>
      </c>
      <c r="P337" s="35">
        <f t="shared" si="473"/>
        <v>0</v>
      </c>
    </row>
    <row r="338" spans="1:16" s="12" customFormat="1" x14ac:dyDescent="0.25">
      <c r="A338" s="69"/>
      <c r="B338" s="70"/>
      <c r="C338" s="34"/>
      <c r="D338" s="33" t="s">
        <v>51</v>
      </c>
      <c r="E338" s="35">
        <f t="shared" si="472"/>
        <v>0</v>
      </c>
      <c r="F338" s="35">
        <f t="shared" ref="F338:P340" si="474">F343+F348+F353+F358+F363+F368+F373</f>
        <v>0</v>
      </c>
      <c r="G338" s="35">
        <f t="shared" si="474"/>
        <v>0</v>
      </c>
      <c r="H338" s="35">
        <f t="shared" si="474"/>
        <v>0</v>
      </c>
      <c r="I338" s="35">
        <f t="shared" si="474"/>
        <v>0</v>
      </c>
      <c r="J338" s="35">
        <f t="shared" si="474"/>
        <v>0</v>
      </c>
      <c r="K338" s="35">
        <f t="shared" si="474"/>
        <v>0</v>
      </c>
      <c r="L338" s="35">
        <f t="shared" si="474"/>
        <v>0</v>
      </c>
      <c r="M338" s="35">
        <f t="shared" si="474"/>
        <v>0</v>
      </c>
      <c r="N338" s="35">
        <f t="shared" si="474"/>
        <v>0</v>
      </c>
      <c r="O338" s="35">
        <f t="shared" si="474"/>
        <v>0</v>
      </c>
      <c r="P338" s="35">
        <f t="shared" si="474"/>
        <v>0</v>
      </c>
    </row>
    <row r="339" spans="1:16" s="12" customFormat="1" x14ac:dyDescent="0.25">
      <c r="A339" s="69"/>
      <c r="B339" s="70"/>
      <c r="C339" s="34"/>
      <c r="D339" s="33" t="s">
        <v>50</v>
      </c>
      <c r="E339" s="35">
        <f t="shared" si="472"/>
        <v>0</v>
      </c>
      <c r="F339" s="35">
        <f t="shared" si="474"/>
        <v>0</v>
      </c>
      <c r="G339" s="35">
        <f t="shared" si="474"/>
        <v>0</v>
      </c>
      <c r="H339" s="35">
        <f t="shared" si="474"/>
        <v>0</v>
      </c>
      <c r="I339" s="35">
        <f t="shared" si="474"/>
        <v>0</v>
      </c>
      <c r="J339" s="35">
        <f t="shared" si="474"/>
        <v>0</v>
      </c>
      <c r="K339" s="35">
        <f t="shared" si="474"/>
        <v>0</v>
      </c>
      <c r="L339" s="35">
        <f t="shared" si="474"/>
        <v>0</v>
      </c>
      <c r="M339" s="35">
        <f t="shared" si="474"/>
        <v>0</v>
      </c>
      <c r="N339" s="35">
        <f t="shared" si="474"/>
        <v>0</v>
      </c>
      <c r="O339" s="35">
        <f t="shared" si="474"/>
        <v>0</v>
      </c>
      <c r="P339" s="35">
        <f t="shared" si="474"/>
        <v>0</v>
      </c>
    </row>
    <row r="340" spans="1:16" s="12" customFormat="1" x14ac:dyDescent="0.25">
      <c r="A340" s="69"/>
      <c r="B340" s="70"/>
      <c r="C340" s="34"/>
      <c r="D340" s="33" t="s">
        <v>52</v>
      </c>
      <c r="E340" s="35">
        <f t="shared" si="472"/>
        <v>0</v>
      </c>
      <c r="F340" s="35">
        <f t="shared" si="474"/>
        <v>0</v>
      </c>
      <c r="G340" s="35">
        <f t="shared" si="474"/>
        <v>0</v>
      </c>
      <c r="H340" s="35">
        <f t="shared" si="474"/>
        <v>0</v>
      </c>
      <c r="I340" s="35">
        <f t="shared" si="474"/>
        <v>0</v>
      </c>
      <c r="J340" s="35">
        <f t="shared" si="474"/>
        <v>0</v>
      </c>
      <c r="K340" s="35">
        <f t="shared" si="474"/>
        <v>0</v>
      </c>
      <c r="L340" s="35">
        <f t="shared" si="474"/>
        <v>0</v>
      </c>
      <c r="M340" s="35">
        <f t="shared" si="474"/>
        <v>0</v>
      </c>
      <c r="N340" s="35">
        <f t="shared" si="474"/>
        <v>0</v>
      </c>
      <c r="O340" s="35">
        <f t="shared" si="474"/>
        <v>0</v>
      </c>
      <c r="P340" s="35">
        <f t="shared" si="474"/>
        <v>0</v>
      </c>
    </row>
    <row r="341" spans="1:16" s="25" customFormat="1" x14ac:dyDescent="0.25">
      <c r="A341" s="65" t="s">
        <v>178</v>
      </c>
      <c r="B341" s="66" t="s">
        <v>79</v>
      </c>
      <c r="C341" s="26"/>
      <c r="D341" s="16" t="s">
        <v>48</v>
      </c>
      <c r="E341" s="17">
        <f>SUM(F341:P341)</f>
        <v>1095.8</v>
      </c>
      <c r="F341" s="32">
        <f>SUM(F342:F345)</f>
        <v>1095.8</v>
      </c>
      <c r="G341" s="32">
        <f t="shared" ref="G341:P341" si="475">SUM(G342:G345)</f>
        <v>0</v>
      </c>
      <c r="H341" s="32">
        <f t="shared" si="475"/>
        <v>0</v>
      </c>
      <c r="I341" s="32">
        <f t="shared" si="475"/>
        <v>0</v>
      </c>
      <c r="J341" s="32">
        <f t="shared" si="475"/>
        <v>0</v>
      </c>
      <c r="K341" s="32">
        <f t="shared" si="475"/>
        <v>0</v>
      </c>
      <c r="L341" s="32">
        <f t="shared" si="475"/>
        <v>0</v>
      </c>
      <c r="M341" s="32">
        <f t="shared" si="475"/>
        <v>0</v>
      </c>
      <c r="N341" s="32">
        <f t="shared" si="475"/>
        <v>0</v>
      </c>
      <c r="O341" s="32">
        <f t="shared" si="475"/>
        <v>0</v>
      </c>
      <c r="P341" s="32">
        <f t="shared" si="475"/>
        <v>0</v>
      </c>
    </row>
    <row r="342" spans="1:16" s="25" customFormat="1" x14ac:dyDescent="0.25">
      <c r="A342" s="65"/>
      <c r="B342" s="66"/>
      <c r="C342" s="26"/>
      <c r="D342" s="16" t="s">
        <v>49</v>
      </c>
      <c r="E342" s="32">
        <f t="shared" ref="E342:E345" si="476">SUM(F342:P342)</f>
        <v>1095.8</v>
      </c>
      <c r="F342" s="17">
        <v>1095.8</v>
      </c>
      <c r="G342" s="17"/>
      <c r="H342" s="17"/>
      <c r="I342" s="17"/>
      <c r="J342" s="17"/>
      <c r="K342" s="17"/>
      <c r="L342" s="17"/>
      <c r="M342" s="17"/>
      <c r="N342" s="17"/>
      <c r="O342" s="17"/>
      <c r="P342" s="17"/>
    </row>
    <row r="343" spans="1:16" s="25" customFormat="1" x14ac:dyDescent="0.25">
      <c r="A343" s="65"/>
      <c r="B343" s="66"/>
      <c r="C343" s="26"/>
      <c r="D343" s="16" t="s">
        <v>51</v>
      </c>
      <c r="E343" s="32">
        <f t="shared" si="476"/>
        <v>0</v>
      </c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</row>
    <row r="344" spans="1:16" s="25" customFormat="1" x14ac:dyDescent="0.25">
      <c r="A344" s="65"/>
      <c r="B344" s="66"/>
      <c r="C344" s="26"/>
      <c r="D344" s="16" t="s">
        <v>50</v>
      </c>
      <c r="E344" s="32">
        <f t="shared" si="476"/>
        <v>0</v>
      </c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</row>
    <row r="345" spans="1:16" s="25" customFormat="1" x14ac:dyDescent="0.25">
      <c r="A345" s="65"/>
      <c r="B345" s="66"/>
      <c r="C345" s="26"/>
      <c r="D345" s="16" t="s">
        <v>52</v>
      </c>
      <c r="E345" s="32">
        <f t="shared" si="476"/>
        <v>0</v>
      </c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</row>
    <row r="346" spans="1:16" s="25" customFormat="1" x14ac:dyDescent="0.25">
      <c r="A346" s="65" t="s">
        <v>179</v>
      </c>
      <c r="B346" s="66" t="s">
        <v>180</v>
      </c>
      <c r="C346" s="26"/>
      <c r="D346" s="16" t="s">
        <v>48</v>
      </c>
      <c r="E346" s="17">
        <f>SUM(F346:P346)</f>
        <v>685</v>
      </c>
      <c r="F346" s="32">
        <f>SUM(F347:F350)</f>
        <v>0</v>
      </c>
      <c r="G346" s="32">
        <f t="shared" ref="G346:P346" si="477">SUM(G347:G350)</f>
        <v>0</v>
      </c>
      <c r="H346" s="32">
        <f t="shared" si="477"/>
        <v>685</v>
      </c>
      <c r="I346" s="32">
        <f t="shared" si="477"/>
        <v>0</v>
      </c>
      <c r="J346" s="32">
        <f t="shared" si="477"/>
        <v>0</v>
      </c>
      <c r="K346" s="32">
        <f t="shared" si="477"/>
        <v>0</v>
      </c>
      <c r="L346" s="32">
        <f t="shared" si="477"/>
        <v>0</v>
      </c>
      <c r="M346" s="32">
        <f t="shared" si="477"/>
        <v>0</v>
      </c>
      <c r="N346" s="32">
        <f t="shared" si="477"/>
        <v>0</v>
      </c>
      <c r="O346" s="32">
        <f t="shared" si="477"/>
        <v>0</v>
      </c>
      <c r="P346" s="32">
        <f t="shared" si="477"/>
        <v>0</v>
      </c>
    </row>
    <row r="347" spans="1:16" s="25" customFormat="1" x14ac:dyDescent="0.25">
      <c r="A347" s="65"/>
      <c r="B347" s="66"/>
      <c r="C347" s="26"/>
      <c r="D347" s="16" t="s">
        <v>49</v>
      </c>
      <c r="E347" s="32">
        <f t="shared" ref="E347:E350" si="478">SUM(F347:P347)</f>
        <v>685</v>
      </c>
      <c r="F347" s="17"/>
      <c r="G347" s="17"/>
      <c r="H347" s="17">
        <v>685</v>
      </c>
      <c r="I347" s="17"/>
      <c r="J347" s="17"/>
      <c r="K347" s="17"/>
      <c r="L347" s="17"/>
      <c r="M347" s="17"/>
      <c r="N347" s="17"/>
      <c r="O347" s="17"/>
      <c r="P347" s="17"/>
    </row>
    <row r="348" spans="1:16" s="25" customFormat="1" x14ac:dyDescent="0.25">
      <c r="A348" s="65"/>
      <c r="B348" s="66"/>
      <c r="C348" s="26"/>
      <c r="D348" s="16" t="s">
        <v>51</v>
      </c>
      <c r="E348" s="32">
        <f t="shared" si="478"/>
        <v>0</v>
      </c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</row>
    <row r="349" spans="1:16" s="25" customFormat="1" x14ac:dyDescent="0.25">
      <c r="A349" s="65"/>
      <c r="B349" s="66"/>
      <c r="C349" s="26"/>
      <c r="D349" s="16" t="s">
        <v>50</v>
      </c>
      <c r="E349" s="32">
        <f t="shared" si="478"/>
        <v>0</v>
      </c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</row>
    <row r="350" spans="1:16" s="25" customFormat="1" x14ac:dyDescent="0.25">
      <c r="A350" s="65"/>
      <c r="B350" s="66"/>
      <c r="C350" s="26"/>
      <c r="D350" s="16" t="s">
        <v>52</v>
      </c>
      <c r="E350" s="32">
        <f t="shared" si="478"/>
        <v>0</v>
      </c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</row>
    <row r="351" spans="1:16" s="25" customFormat="1" x14ac:dyDescent="0.25">
      <c r="A351" s="65" t="s">
        <v>181</v>
      </c>
      <c r="B351" s="66" t="s">
        <v>182</v>
      </c>
      <c r="C351" s="26"/>
      <c r="D351" s="16" t="s">
        <v>48</v>
      </c>
      <c r="E351" s="17">
        <f>SUM(F351:P351)</f>
        <v>846.2</v>
      </c>
      <c r="F351" s="32">
        <f>SUM(F352:F355)</f>
        <v>846.2</v>
      </c>
      <c r="G351" s="32">
        <f t="shared" ref="G351:P351" si="479">SUM(G352:G355)</f>
        <v>0</v>
      </c>
      <c r="H351" s="32">
        <f t="shared" si="479"/>
        <v>0</v>
      </c>
      <c r="I351" s="32">
        <f t="shared" si="479"/>
        <v>0</v>
      </c>
      <c r="J351" s="32">
        <f t="shared" si="479"/>
        <v>0</v>
      </c>
      <c r="K351" s="32">
        <f t="shared" si="479"/>
        <v>0</v>
      </c>
      <c r="L351" s="32">
        <f t="shared" si="479"/>
        <v>0</v>
      </c>
      <c r="M351" s="32">
        <f t="shared" si="479"/>
        <v>0</v>
      </c>
      <c r="N351" s="32">
        <f t="shared" si="479"/>
        <v>0</v>
      </c>
      <c r="O351" s="32">
        <f t="shared" si="479"/>
        <v>0</v>
      </c>
      <c r="P351" s="32">
        <f t="shared" si="479"/>
        <v>0</v>
      </c>
    </row>
    <row r="352" spans="1:16" s="25" customFormat="1" x14ac:dyDescent="0.25">
      <c r="A352" s="65"/>
      <c r="B352" s="66"/>
      <c r="C352" s="26"/>
      <c r="D352" s="16" t="s">
        <v>49</v>
      </c>
      <c r="E352" s="32">
        <f t="shared" ref="E352:E355" si="480">SUM(F352:P352)</f>
        <v>846.2</v>
      </c>
      <c r="F352" s="17">
        <v>846.2</v>
      </c>
      <c r="G352" s="17"/>
      <c r="H352" s="17"/>
      <c r="I352" s="17"/>
      <c r="J352" s="17"/>
      <c r="K352" s="17"/>
      <c r="L352" s="17"/>
      <c r="M352" s="17"/>
      <c r="N352" s="17"/>
      <c r="O352" s="17"/>
      <c r="P352" s="17"/>
    </row>
    <row r="353" spans="1:16" s="25" customFormat="1" x14ac:dyDescent="0.25">
      <c r="A353" s="65"/>
      <c r="B353" s="66"/>
      <c r="C353" s="26"/>
      <c r="D353" s="16" t="s">
        <v>51</v>
      </c>
      <c r="E353" s="32">
        <f t="shared" si="480"/>
        <v>0</v>
      </c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</row>
    <row r="354" spans="1:16" s="25" customFormat="1" x14ac:dyDescent="0.25">
      <c r="A354" s="65"/>
      <c r="B354" s="66"/>
      <c r="C354" s="26"/>
      <c r="D354" s="16" t="s">
        <v>50</v>
      </c>
      <c r="E354" s="32">
        <f t="shared" si="480"/>
        <v>0</v>
      </c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</row>
    <row r="355" spans="1:16" s="25" customFormat="1" x14ac:dyDescent="0.25">
      <c r="A355" s="65"/>
      <c r="B355" s="66"/>
      <c r="C355" s="26"/>
      <c r="D355" s="16" t="s">
        <v>52</v>
      </c>
      <c r="E355" s="32">
        <f t="shared" si="480"/>
        <v>0</v>
      </c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</row>
    <row r="356" spans="1:16" s="25" customFormat="1" x14ac:dyDescent="0.25">
      <c r="A356" s="65" t="s">
        <v>183</v>
      </c>
      <c r="B356" s="66" t="s">
        <v>184</v>
      </c>
      <c r="C356" s="26"/>
      <c r="D356" s="16" t="s">
        <v>48</v>
      </c>
      <c r="E356" s="17">
        <f>SUM(F356:P356)</f>
        <v>58.5</v>
      </c>
      <c r="F356" s="32">
        <f>SUM(F357:F360)</f>
        <v>0</v>
      </c>
      <c r="G356" s="32">
        <f t="shared" ref="G356:P356" si="481">SUM(G357:G360)</f>
        <v>58.5</v>
      </c>
      <c r="H356" s="32">
        <f t="shared" si="481"/>
        <v>0</v>
      </c>
      <c r="I356" s="32">
        <f t="shared" si="481"/>
        <v>0</v>
      </c>
      <c r="J356" s="32">
        <f t="shared" si="481"/>
        <v>0</v>
      </c>
      <c r="K356" s="32">
        <f t="shared" si="481"/>
        <v>0</v>
      </c>
      <c r="L356" s="32">
        <f t="shared" si="481"/>
        <v>0</v>
      </c>
      <c r="M356" s="32">
        <f t="shared" si="481"/>
        <v>0</v>
      </c>
      <c r="N356" s="32">
        <f t="shared" si="481"/>
        <v>0</v>
      </c>
      <c r="O356" s="32">
        <f t="shared" si="481"/>
        <v>0</v>
      </c>
      <c r="P356" s="32">
        <f t="shared" si="481"/>
        <v>0</v>
      </c>
    </row>
    <row r="357" spans="1:16" s="25" customFormat="1" x14ac:dyDescent="0.25">
      <c r="A357" s="65"/>
      <c r="B357" s="66"/>
      <c r="C357" s="26"/>
      <c r="D357" s="16" t="s">
        <v>49</v>
      </c>
      <c r="E357" s="32">
        <f t="shared" ref="E357:E360" si="482">SUM(F357:P357)</f>
        <v>58.5</v>
      </c>
      <c r="F357" s="17"/>
      <c r="G357" s="17">
        <v>58.5</v>
      </c>
      <c r="H357" s="17"/>
      <c r="I357" s="17"/>
      <c r="J357" s="17"/>
      <c r="K357" s="17"/>
      <c r="L357" s="17"/>
      <c r="M357" s="17"/>
      <c r="N357" s="17"/>
      <c r="O357" s="17"/>
      <c r="P357" s="17"/>
    </row>
    <row r="358" spans="1:16" s="25" customFormat="1" x14ac:dyDescent="0.25">
      <c r="A358" s="65"/>
      <c r="B358" s="66"/>
      <c r="C358" s="26"/>
      <c r="D358" s="16" t="s">
        <v>51</v>
      </c>
      <c r="E358" s="32">
        <f t="shared" si="482"/>
        <v>0</v>
      </c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</row>
    <row r="359" spans="1:16" s="25" customFormat="1" x14ac:dyDescent="0.25">
      <c r="A359" s="65"/>
      <c r="B359" s="66"/>
      <c r="C359" s="26"/>
      <c r="D359" s="16" t="s">
        <v>50</v>
      </c>
      <c r="E359" s="32">
        <f t="shared" si="482"/>
        <v>0</v>
      </c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</row>
    <row r="360" spans="1:16" s="25" customFormat="1" x14ac:dyDescent="0.25">
      <c r="A360" s="65"/>
      <c r="B360" s="66"/>
      <c r="C360" s="26"/>
      <c r="D360" s="16" t="s">
        <v>52</v>
      </c>
      <c r="E360" s="32">
        <f t="shared" si="482"/>
        <v>0</v>
      </c>
      <c r="F360" s="17"/>
      <c r="G360" s="17"/>
      <c r="H360" s="17"/>
      <c r="I360" s="17"/>
      <c r="J360" s="17"/>
      <c r="K360" s="17"/>
      <c r="L360" s="17"/>
      <c r="M360" s="17"/>
      <c r="N360" s="17"/>
      <c r="O360" s="17"/>
      <c r="P360" s="17"/>
    </row>
    <row r="361" spans="1:16" s="25" customFormat="1" x14ac:dyDescent="0.25">
      <c r="A361" s="65" t="s">
        <v>185</v>
      </c>
      <c r="B361" s="66" t="s">
        <v>186</v>
      </c>
      <c r="C361" s="26"/>
      <c r="D361" s="16" t="s">
        <v>48</v>
      </c>
      <c r="E361" s="17">
        <f>SUM(F361:P361)</f>
        <v>685</v>
      </c>
      <c r="F361" s="32">
        <f>SUM(F362:F365)</f>
        <v>0</v>
      </c>
      <c r="G361" s="32">
        <f t="shared" ref="G361:P361" si="483">SUM(G362:G365)</f>
        <v>0</v>
      </c>
      <c r="H361" s="32">
        <f t="shared" si="483"/>
        <v>685</v>
      </c>
      <c r="I361" s="32">
        <f t="shared" si="483"/>
        <v>0</v>
      </c>
      <c r="J361" s="32">
        <f t="shared" si="483"/>
        <v>0</v>
      </c>
      <c r="K361" s="32">
        <f t="shared" si="483"/>
        <v>0</v>
      </c>
      <c r="L361" s="32">
        <f t="shared" si="483"/>
        <v>0</v>
      </c>
      <c r="M361" s="32">
        <f t="shared" si="483"/>
        <v>0</v>
      </c>
      <c r="N361" s="32">
        <f t="shared" si="483"/>
        <v>0</v>
      </c>
      <c r="O361" s="32">
        <f t="shared" si="483"/>
        <v>0</v>
      </c>
      <c r="P361" s="32">
        <f t="shared" si="483"/>
        <v>0</v>
      </c>
    </row>
    <row r="362" spans="1:16" s="25" customFormat="1" x14ac:dyDescent="0.25">
      <c r="A362" s="65"/>
      <c r="B362" s="66"/>
      <c r="C362" s="26"/>
      <c r="D362" s="16" t="s">
        <v>49</v>
      </c>
      <c r="E362" s="32">
        <f t="shared" ref="E362:E365" si="484">SUM(F362:P362)</f>
        <v>685</v>
      </c>
      <c r="F362" s="17"/>
      <c r="G362" s="17"/>
      <c r="H362" s="17">
        <v>685</v>
      </c>
      <c r="I362" s="17"/>
      <c r="J362" s="17"/>
      <c r="K362" s="17"/>
      <c r="L362" s="17"/>
      <c r="M362" s="17"/>
      <c r="N362" s="17"/>
      <c r="O362" s="17"/>
      <c r="P362" s="17"/>
    </row>
    <row r="363" spans="1:16" s="25" customFormat="1" x14ac:dyDescent="0.25">
      <c r="A363" s="65"/>
      <c r="B363" s="66"/>
      <c r="C363" s="26"/>
      <c r="D363" s="16" t="s">
        <v>51</v>
      </c>
      <c r="E363" s="32">
        <f t="shared" si="484"/>
        <v>0</v>
      </c>
      <c r="F363" s="17"/>
      <c r="G363" s="17"/>
      <c r="H363" s="17"/>
      <c r="I363" s="17"/>
      <c r="J363" s="17"/>
      <c r="K363" s="17"/>
      <c r="L363" s="17"/>
      <c r="M363" s="17"/>
      <c r="N363" s="17"/>
      <c r="O363" s="17"/>
      <c r="P363" s="17"/>
    </row>
    <row r="364" spans="1:16" s="25" customFormat="1" x14ac:dyDescent="0.25">
      <c r="A364" s="65"/>
      <c r="B364" s="66"/>
      <c r="C364" s="26"/>
      <c r="D364" s="16" t="s">
        <v>50</v>
      </c>
      <c r="E364" s="32">
        <f t="shared" si="484"/>
        <v>0</v>
      </c>
      <c r="F364" s="17"/>
      <c r="G364" s="17"/>
      <c r="H364" s="17"/>
      <c r="I364" s="17"/>
      <c r="J364" s="17"/>
      <c r="K364" s="17"/>
      <c r="L364" s="17"/>
      <c r="M364" s="17"/>
      <c r="N364" s="17"/>
      <c r="O364" s="17"/>
      <c r="P364" s="17"/>
    </row>
    <row r="365" spans="1:16" s="25" customFormat="1" x14ac:dyDescent="0.25">
      <c r="A365" s="65"/>
      <c r="B365" s="66"/>
      <c r="C365" s="26"/>
      <c r="D365" s="16" t="s">
        <v>52</v>
      </c>
      <c r="E365" s="32">
        <f t="shared" si="484"/>
        <v>0</v>
      </c>
      <c r="F365" s="17"/>
      <c r="G365" s="17"/>
      <c r="H365" s="17"/>
      <c r="I365" s="17"/>
      <c r="J365" s="17"/>
      <c r="K365" s="17"/>
      <c r="L365" s="17"/>
      <c r="M365" s="17"/>
      <c r="N365" s="17"/>
      <c r="O365" s="17"/>
      <c r="P365" s="17"/>
    </row>
    <row r="366" spans="1:16" s="25" customFormat="1" x14ac:dyDescent="0.25">
      <c r="A366" s="65" t="s">
        <v>187</v>
      </c>
      <c r="B366" s="66" t="s">
        <v>188</v>
      </c>
      <c r="C366" s="26"/>
      <c r="D366" s="16" t="s">
        <v>48</v>
      </c>
      <c r="E366" s="17">
        <f>SUM(F366:P366)</f>
        <v>125.1</v>
      </c>
      <c r="F366" s="32">
        <f>SUM(F367:F370)</f>
        <v>0</v>
      </c>
      <c r="G366" s="32">
        <f t="shared" ref="G366:P366" si="485">SUM(G367:G370)</f>
        <v>93.1</v>
      </c>
      <c r="H366" s="32">
        <f t="shared" si="485"/>
        <v>32</v>
      </c>
      <c r="I366" s="32">
        <f t="shared" si="485"/>
        <v>0</v>
      </c>
      <c r="J366" s="32">
        <f t="shared" si="485"/>
        <v>0</v>
      </c>
      <c r="K366" s="32">
        <f t="shared" si="485"/>
        <v>0</v>
      </c>
      <c r="L366" s="32">
        <f t="shared" si="485"/>
        <v>0</v>
      </c>
      <c r="M366" s="32">
        <f t="shared" si="485"/>
        <v>0</v>
      </c>
      <c r="N366" s="32">
        <f t="shared" si="485"/>
        <v>0</v>
      </c>
      <c r="O366" s="32">
        <f t="shared" si="485"/>
        <v>0</v>
      </c>
      <c r="P366" s="32">
        <f t="shared" si="485"/>
        <v>0</v>
      </c>
    </row>
    <row r="367" spans="1:16" s="25" customFormat="1" x14ac:dyDescent="0.25">
      <c r="A367" s="65"/>
      <c r="B367" s="66"/>
      <c r="C367" s="26"/>
      <c r="D367" s="16" t="s">
        <v>49</v>
      </c>
      <c r="E367" s="32">
        <f t="shared" ref="E367:E370" si="486">SUM(F367:P367)</f>
        <v>125.1</v>
      </c>
      <c r="F367" s="17"/>
      <c r="G367" s="17">
        <v>93.1</v>
      </c>
      <c r="H367" s="17">
        <v>32</v>
      </c>
      <c r="I367" s="17"/>
      <c r="J367" s="17"/>
      <c r="K367" s="17"/>
      <c r="L367" s="17"/>
      <c r="M367" s="17"/>
      <c r="N367" s="17"/>
      <c r="O367" s="17"/>
      <c r="P367" s="17"/>
    </row>
    <row r="368" spans="1:16" s="25" customFormat="1" x14ac:dyDescent="0.25">
      <c r="A368" s="65"/>
      <c r="B368" s="66"/>
      <c r="C368" s="26"/>
      <c r="D368" s="16" t="s">
        <v>51</v>
      </c>
      <c r="E368" s="32">
        <f t="shared" si="486"/>
        <v>0</v>
      </c>
      <c r="F368" s="17"/>
      <c r="G368" s="17"/>
      <c r="H368" s="17"/>
      <c r="I368" s="17"/>
      <c r="J368" s="17"/>
      <c r="K368" s="17"/>
      <c r="L368" s="17"/>
      <c r="M368" s="17"/>
      <c r="N368" s="17"/>
      <c r="O368" s="17"/>
      <c r="P368" s="17"/>
    </row>
    <row r="369" spans="1:16" s="25" customFormat="1" x14ac:dyDescent="0.25">
      <c r="A369" s="65"/>
      <c r="B369" s="66"/>
      <c r="C369" s="26"/>
      <c r="D369" s="16" t="s">
        <v>50</v>
      </c>
      <c r="E369" s="32">
        <f t="shared" si="486"/>
        <v>0</v>
      </c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17"/>
    </row>
    <row r="370" spans="1:16" s="25" customFormat="1" x14ac:dyDescent="0.25">
      <c r="A370" s="65"/>
      <c r="B370" s="66"/>
      <c r="C370" s="26"/>
      <c r="D370" s="16" t="s">
        <v>52</v>
      </c>
      <c r="E370" s="32">
        <f t="shared" si="486"/>
        <v>0</v>
      </c>
      <c r="F370" s="17"/>
      <c r="G370" s="17"/>
      <c r="H370" s="17"/>
      <c r="I370" s="17"/>
      <c r="J370" s="17"/>
      <c r="K370" s="17"/>
      <c r="L370" s="17"/>
      <c r="M370" s="17"/>
      <c r="N370" s="17"/>
      <c r="O370" s="17"/>
      <c r="P370" s="17"/>
    </row>
    <row r="371" spans="1:16" s="25" customFormat="1" x14ac:dyDescent="0.25">
      <c r="A371" s="65" t="s">
        <v>189</v>
      </c>
      <c r="B371" s="66" t="s">
        <v>190</v>
      </c>
      <c r="C371" s="26"/>
      <c r="D371" s="16" t="s">
        <v>48</v>
      </c>
      <c r="E371" s="17">
        <f>SUM(F371:P371)</f>
        <v>963.1</v>
      </c>
      <c r="F371" s="32">
        <f>SUM(F372:F375)</f>
        <v>570</v>
      </c>
      <c r="G371" s="32">
        <f t="shared" ref="G371:P371" si="487">SUM(G372:G375)</f>
        <v>0</v>
      </c>
      <c r="H371" s="32">
        <f t="shared" si="487"/>
        <v>393.1</v>
      </c>
      <c r="I371" s="32">
        <f t="shared" si="487"/>
        <v>0</v>
      </c>
      <c r="J371" s="32">
        <f t="shared" si="487"/>
        <v>0</v>
      </c>
      <c r="K371" s="32">
        <f t="shared" si="487"/>
        <v>0</v>
      </c>
      <c r="L371" s="32">
        <f t="shared" si="487"/>
        <v>0</v>
      </c>
      <c r="M371" s="32">
        <f t="shared" si="487"/>
        <v>0</v>
      </c>
      <c r="N371" s="32">
        <f t="shared" si="487"/>
        <v>0</v>
      </c>
      <c r="O371" s="32">
        <f t="shared" si="487"/>
        <v>0</v>
      </c>
      <c r="P371" s="32">
        <f t="shared" si="487"/>
        <v>0</v>
      </c>
    </row>
    <row r="372" spans="1:16" s="25" customFormat="1" x14ac:dyDescent="0.25">
      <c r="A372" s="65"/>
      <c r="B372" s="66"/>
      <c r="C372" s="26"/>
      <c r="D372" s="16" t="s">
        <v>49</v>
      </c>
      <c r="E372" s="32">
        <f t="shared" ref="E372:E375" si="488">SUM(F372:P372)</f>
        <v>963.1</v>
      </c>
      <c r="F372" s="17">
        <v>570</v>
      </c>
      <c r="G372" s="17"/>
      <c r="H372" s="17">
        <v>393.1</v>
      </c>
      <c r="I372" s="17"/>
      <c r="J372" s="17"/>
      <c r="K372" s="17"/>
      <c r="L372" s="17"/>
      <c r="M372" s="17"/>
      <c r="N372" s="17"/>
      <c r="O372" s="17"/>
      <c r="P372" s="17"/>
    </row>
    <row r="373" spans="1:16" s="25" customFormat="1" x14ac:dyDescent="0.25">
      <c r="A373" s="65"/>
      <c r="B373" s="66"/>
      <c r="C373" s="26"/>
      <c r="D373" s="16" t="s">
        <v>51</v>
      </c>
      <c r="E373" s="32">
        <f t="shared" si="488"/>
        <v>0</v>
      </c>
      <c r="F373" s="17"/>
      <c r="G373" s="17"/>
      <c r="H373" s="17"/>
      <c r="I373" s="17"/>
      <c r="J373" s="17"/>
      <c r="K373" s="17"/>
      <c r="L373" s="17"/>
      <c r="M373" s="17"/>
      <c r="N373" s="17"/>
      <c r="O373" s="17"/>
      <c r="P373" s="17"/>
    </row>
    <row r="374" spans="1:16" s="25" customFormat="1" x14ac:dyDescent="0.25">
      <c r="A374" s="65"/>
      <c r="B374" s="66"/>
      <c r="C374" s="26"/>
      <c r="D374" s="16" t="s">
        <v>50</v>
      </c>
      <c r="E374" s="32">
        <f t="shared" si="488"/>
        <v>0</v>
      </c>
      <c r="F374" s="17"/>
      <c r="G374" s="17"/>
      <c r="H374" s="17"/>
      <c r="I374" s="17"/>
      <c r="J374" s="17"/>
      <c r="K374" s="17"/>
      <c r="L374" s="17"/>
      <c r="M374" s="17"/>
      <c r="N374" s="17"/>
      <c r="O374" s="17"/>
      <c r="P374" s="17"/>
    </row>
    <row r="375" spans="1:16" s="25" customFormat="1" x14ac:dyDescent="0.25">
      <c r="A375" s="65"/>
      <c r="B375" s="66"/>
      <c r="C375" s="26"/>
      <c r="D375" s="16" t="s">
        <v>52</v>
      </c>
      <c r="E375" s="32">
        <f t="shared" si="488"/>
        <v>0</v>
      </c>
      <c r="F375" s="17"/>
      <c r="G375" s="17"/>
      <c r="H375" s="17"/>
      <c r="I375" s="17"/>
      <c r="J375" s="17"/>
      <c r="K375" s="17"/>
      <c r="L375" s="17"/>
      <c r="M375" s="17"/>
      <c r="N375" s="17"/>
      <c r="O375" s="17"/>
      <c r="P375" s="17"/>
    </row>
    <row r="376" spans="1:16" s="25" customFormat="1" ht="47.25" customHeight="1" x14ac:dyDescent="0.25">
      <c r="A376" s="69" t="s">
        <v>191</v>
      </c>
      <c r="B376" s="70" t="s">
        <v>192</v>
      </c>
      <c r="C376" s="34"/>
      <c r="D376" s="33" t="s">
        <v>48</v>
      </c>
      <c r="E376" s="35">
        <f>SUM(F376:P376)</f>
        <v>29363</v>
      </c>
      <c r="F376" s="35">
        <f>SUM(F377:F380)</f>
        <v>15561.1</v>
      </c>
      <c r="G376" s="35">
        <f t="shared" ref="G376:P376" si="489">SUM(G377:G380)</f>
        <v>6639.2</v>
      </c>
      <c r="H376" s="35">
        <f t="shared" si="489"/>
        <v>7162.7</v>
      </c>
      <c r="I376" s="35">
        <f t="shared" si="489"/>
        <v>0</v>
      </c>
      <c r="J376" s="35">
        <f t="shared" si="489"/>
        <v>0</v>
      </c>
      <c r="K376" s="35">
        <f t="shared" si="489"/>
        <v>0</v>
      </c>
      <c r="L376" s="35">
        <f t="shared" si="489"/>
        <v>0</v>
      </c>
      <c r="M376" s="35">
        <f t="shared" si="489"/>
        <v>0</v>
      </c>
      <c r="N376" s="35">
        <f t="shared" si="489"/>
        <v>0</v>
      </c>
      <c r="O376" s="35">
        <f t="shared" si="489"/>
        <v>0</v>
      </c>
      <c r="P376" s="35">
        <f t="shared" si="489"/>
        <v>0</v>
      </c>
    </row>
    <row r="377" spans="1:16" s="12" customFormat="1" x14ac:dyDescent="0.25">
      <c r="A377" s="69"/>
      <c r="B377" s="70"/>
      <c r="C377" s="34"/>
      <c r="D377" s="33" t="s">
        <v>49</v>
      </c>
      <c r="E377" s="35">
        <f t="shared" ref="E377:E380" si="490">SUM(F377:P377)</f>
        <v>17949.3</v>
      </c>
      <c r="F377" s="35">
        <f>F382+F387+F392+F397+F402+F407</f>
        <v>4147.3999999999996</v>
      </c>
      <c r="G377" s="35">
        <f t="shared" ref="G377:O377" si="491">G382+G387+G392+G397+G402+G407</f>
        <v>6639.2</v>
      </c>
      <c r="H377" s="35">
        <f t="shared" si="491"/>
        <v>7162.7</v>
      </c>
      <c r="I377" s="35">
        <f t="shared" si="491"/>
        <v>0</v>
      </c>
      <c r="J377" s="35">
        <f t="shared" si="491"/>
        <v>0</v>
      </c>
      <c r="K377" s="35">
        <f t="shared" si="491"/>
        <v>0</v>
      </c>
      <c r="L377" s="35">
        <f t="shared" si="491"/>
        <v>0</v>
      </c>
      <c r="M377" s="35">
        <f t="shared" si="491"/>
        <v>0</v>
      </c>
      <c r="N377" s="35">
        <f t="shared" si="491"/>
        <v>0</v>
      </c>
      <c r="O377" s="35">
        <f t="shared" si="491"/>
        <v>0</v>
      </c>
      <c r="P377" s="35"/>
    </row>
    <row r="378" spans="1:16" s="12" customFormat="1" x14ac:dyDescent="0.25">
      <c r="A378" s="69"/>
      <c r="B378" s="70"/>
      <c r="C378" s="34"/>
      <c r="D378" s="33" t="s">
        <v>51</v>
      </c>
      <c r="E378" s="35">
        <f t="shared" si="490"/>
        <v>1085</v>
      </c>
      <c r="F378" s="35">
        <f t="shared" ref="F378:O380" si="492">F383+F388+F393+F398+F403+F408</f>
        <v>1085</v>
      </c>
      <c r="G378" s="35">
        <f t="shared" si="492"/>
        <v>0</v>
      </c>
      <c r="H378" s="35">
        <f t="shared" si="492"/>
        <v>0</v>
      </c>
      <c r="I378" s="35">
        <f t="shared" si="492"/>
        <v>0</v>
      </c>
      <c r="J378" s="35">
        <f t="shared" si="492"/>
        <v>0</v>
      </c>
      <c r="K378" s="35">
        <f t="shared" si="492"/>
        <v>0</v>
      </c>
      <c r="L378" s="35">
        <f t="shared" si="492"/>
        <v>0</v>
      </c>
      <c r="M378" s="35">
        <f t="shared" si="492"/>
        <v>0</v>
      </c>
      <c r="N378" s="35">
        <f t="shared" si="492"/>
        <v>0</v>
      </c>
      <c r="O378" s="35">
        <f t="shared" si="492"/>
        <v>0</v>
      </c>
      <c r="P378" s="35"/>
    </row>
    <row r="379" spans="1:16" s="12" customFormat="1" x14ac:dyDescent="0.25">
      <c r="A379" s="69"/>
      <c r="B379" s="70"/>
      <c r="C379" s="34"/>
      <c r="D379" s="33" t="s">
        <v>50</v>
      </c>
      <c r="E379" s="35">
        <f t="shared" si="490"/>
        <v>10328.700000000001</v>
      </c>
      <c r="F379" s="35">
        <f t="shared" si="492"/>
        <v>10328.700000000001</v>
      </c>
      <c r="G379" s="35">
        <f t="shared" si="492"/>
        <v>0</v>
      </c>
      <c r="H379" s="35">
        <f t="shared" si="492"/>
        <v>0</v>
      </c>
      <c r="I379" s="35">
        <f t="shared" si="492"/>
        <v>0</v>
      </c>
      <c r="J379" s="35">
        <f t="shared" si="492"/>
        <v>0</v>
      </c>
      <c r="K379" s="35">
        <f t="shared" si="492"/>
        <v>0</v>
      </c>
      <c r="L379" s="35">
        <f t="shared" si="492"/>
        <v>0</v>
      </c>
      <c r="M379" s="35">
        <f t="shared" si="492"/>
        <v>0</v>
      </c>
      <c r="N379" s="35">
        <f t="shared" si="492"/>
        <v>0</v>
      </c>
      <c r="O379" s="35">
        <f t="shared" si="492"/>
        <v>0</v>
      </c>
      <c r="P379" s="35"/>
    </row>
    <row r="380" spans="1:16" s="12" customFormat="1" x14ac:dyDescent="0.25">
      <c r="A380" s="69"/>
      <c r="B380" s="70"/>
      <c r="C380" s="34"/>
      <c r="D380" s="33" t="s">
        <v>52</v>
      </c>
      <c r="E380" s="35">
        <f t="shared" si="490"/>
        <v>0</v>
      </c>
      <c r="F380" s="35">
        <f t="shared" si="492"/>
        <v>0</v>
      </c>
      <c r="G380" s="35">
        <f t="shared" si="492"/>
        <v>0</v>
      </c>
      <c r="H380" s="35">
        <f t="shared" si="492"/>
        <v>0</v>
      </c>
      <c r="I380" s="35">
        <f t="shared" si="492"/>
        <v>0</v>
      </c>
      <c r="J380" s="35">
        <f t="shared" si="492"/>
        <v>0</v>
      </c>
      <c r="K380" s="35">
        <f t="shared" si="492"/>
        <v>0</v>
      </c>
      <c r="L380" s="35">
        <f t="shared" si="492"/>
        <v>0</v>
      </c>
      <c r="M380" s="35">
        <f t="shared" si="492"/>
        <v>0</v>
      </c>
      <c r="N380" s="35">
        <f t="shared" si="492"/>
        <v>0</v>
      </c>
      <c r="O380" s="35">
        <f t="shared" si="492"/>
        <v>0</v>
      </c>
      <c r="P380" s="35"/>
    </row>
    <row r="381" spans="1:16" s="25" customFormat="1" x14ac:dyDescent="0.25">
      <c r="A381" s="65" t="s">
        <v>193</v>
      </c>
      <c r="B381" s="66" t="s">
        <v>194</v>
      </c>
      <c r="C381" s="26"/>
      <c r="D381" s="16" t="s">
        <v>48</v>
      </c>
      <c r="E381" s="17">
        <f>SUM(F381:P381)</f>
        <v>11482.6</v>
      </c>
      <c r="F381" s="32">
        <f>SUM(F382:F385)</f>
        <v>11482.6</v>
      </c>
      <c r="G381" s="32">
        <f t="shared" ref="G381:P381" si="493">SUM(G382:G385)</f>
        <v>0</v>
      </c>
      <c r="H381" s="32">
        <f t="shared" si="493"/>
        <v>0</v>
      </c>
      <c r="I381" s="32">
        <f t="shared" si="493"/>
        <v>0</v>
      </c>
      <c r="J381" s="32">
        <f t="shared" si="493"/>
        <v>0</v>
      </c>
      <c r="K381" s="32">
        <f t="shared" si="493"/>
        <v>0</v>
      </c>
      <c r="L381" s="32">
        <f t="shared" si="493"/>
        <v>0</v>
      </c>
      <c r="M381" s="32">
        <f t="shared" si="493"/>
        <v>0</v>
      </c>
      <c r="N381" s="32">
        <f t="shared" si="493"/>
        <v>0</v>
      </c>
      <c r="O381" s="32">
        <f t="shared" si="493"/>
        <v>0</v>
      </c>
      <c r="P381" s="32">
        <f t="shared" si="493"/>
        <v>0</v>
      </c>
    </row>
    <row r="382" spans="1:16" s="25" customFormat="1" x14ac:dyDescent="0.25">
      <c r="A382" s="65"/>
      <c r="B382" s="66"/>
      <c r="C382" s="26"/>
      <c r="D382" s="16" t="s">
        <v>49</v>
      </c>
      <c r="E382" s="32">
        <f t="shared" ref="E382:E385" si="494">SUM(F382:P382)</f>
        <v>68.900000000000006</v>
      </c>
      <c r="F382" s="17">
        <v>68.900000000000006</v>
      </c>
      <c r="G382" s="17"/>
      <c r="H382" s="17"/>
      <c r="I382" s="17"/>
      <c r="J382" s="17"/>
      <c r="K382" s="17"/>
      <c r="L382" s="17"/>
      <c r="M382" s="17"/>
      <c r="N382" s="17"/>
      <c r="O382" s="17"/>
      <c r="P382" s="17"/>
    </row>
    <row r="383" spans="1:16" s="25" customFormat="1" x14ac:dyDescent="0.25">
      <c r="A383" s="65"/>
      <c r="B383" s="66"/>
      <c r="C383" s="26"/>
      <c r="D383" s="16" t="s">
        <v>51</v>
      </c>
      <c r="E383" s="32">
        <f t="shared" si="494"/>
        <v>1085</v>
      </c>
      <c r="F383" s="17">
        <v>1085</v>
      </c>
      <c r="G383" s="17"/>
      <c r="H383" s="17"/>
      <c r="I383" s="17"/>
      <c r="J383" s="17"/>
      <c r="K383" s="17"/>
      <c r="L383" s="17"/>
      <c r="M383" s="17"/>
      <c r="N383" s="17"/>
      <c r="O383" s="17"/>
      <c r="P383" s="17"/>
    </row>
    <row r="384" spans="1:16" s="25" customFormat="1" x14ac:dyDescent="0.25">
      <c r="A384" s="65"/>
      <c r="B384" s="66"/>
      <c r="C384" s="26"/>
      <c r="D384" s="16" t="s">
        <v>50</v>
      </c>
      <c r="E384" s="32">
        <f t="shared" si="494"/>
        <v>10328.700000000001</v>
      </c>
      <c r="F384" s="17">
        <v>10328.700000000001</v>
      </c>
      <c r="G384" s="17"/>
      <c r="H384" s="17"/>
      <c r="I384" s="17"/>
      <c r="J384" s="17"/>
      <c r="K384" s="17"/>
      <c r="L384" s="17"/>
      <c r="M384" s="17"/>
      <c r="N384" s="17"/>
      <c r="O384" s="17"/>
      <c r="P384" s="17"/>
    </row>
    <row r="385" spans="1:16" s="25" customFormat="1" x14ac:dyDescent="0.25">
      <c r="A385" s="65"/>
      <c r="B385" s="66"/>
      <c r="C385" s="26"/>
      <c r="D385" s="16" t="s">
        <v>52</v>
      </c>
      <c r="E385" s="32">
        <f t="shared" si="494"/>
        <v>0</v>
      </c>
      <c r="F385" s="17"/>
      <c r="G385" s="17"/>
      <c r="H385" s="17"/>
      <c r="I385" s="17"/>
      <c r="J385" s="17"/>
      <c r="K385" s="17"/>
      <c r="L385" s="17"/>
      <c r="M385" s="17"/>
      <c r="N385" s="17"/>
      <c r="O385" s="17"/>
      <c r="P385" s="17"/>
    </row>
    <row r="386" spans="1:16" s="25" customFormat="1" x14ac:dyDescent="0.25">
      <c r="A386" s="65" t="s">
        <v>195</v>
      </c>
      <c r="B386" s="66" t="s">
        <v>196</v>
      </c>
      <c r="C386" s="26"/>
      <c r="D386" s="16" t="s">
        <v>48</v>
      </c>
      <c r="E386" s="17">
        <f>SUM(F386:P386)</f>
        <v>2834.9</v>
      </c>
      <c r="F386" s="32">
        <f>SUM(F387:F390)</f>
        <v>327.60000000000002</v>
      </c>
      <c r="G386" s="32">
        <f t="shared" ref="G386:P386" si="495">SUM(G387:G390)</f>
        <v>2507.3000000000002</v>
      </c>
      <c r="H386" s="32">
        <f t="shared" si="495"/>
        <v>0</v>
      </c>
      <c r="I386" s="32">
        <f t="shared" si="495"/>
        <v>0</v>
      </c>
      <c r="J386" s="32">
        <f t="shared" si="495"/>
        <v>0</v>
      </c>
      <c r="K386" s="32">
        <f t="shared" si="495"/>
        <v>0</v>
      </c>
      <c r="L386" s="32">
        <f t="shared" si="495"/>
        <v>0</v>
      </c>
      <c r="M386" s="32">
        <f t="shared" si="495"/>
        <v>0</v>
      </c>
      <c r="N386" s="32">
        <f t="shared" si="495"/>
        <v>0</v>
      </c>
      <c r="O386" s="32">
        <f t="shared" si="495"/>
        <v>0</v>
      </c>
      <c r="P386" s="32">
        <f t="shared" si="495"/>
        <v>0</v>
      </c>
    </row>
    <row r="387" spans="1:16" s="25" customFormat="1" x14ac:dyDescent="0.25">
      <c r="A387" s="65"/>
      <c r="B387" s="66"/>
      <c r="C387" s="26"/>
      <c r="D387" s="16" t="s">
        <v>49</v>
      </c>
      <c r="E387" s="32">
        <f t="shared" ref="E387:E390" si="496">SUM(F387:P387)</f>
        <v>2834.9</v>
      </c>
      <c r="F387" s="17">
        <v>327.60000000000002</v>
      </c>
      <c r="G387" s="17">
        <v>2507.3000000000002</v>
      </c>
      <c r="H387" s="17"/>
      <c r="I387" s="17"/>
      <c r="J387" s="17"/>
      <c r="K387" s="17"/>
      <c r="L387" s="17"/>
      <c r="M387" s="17"/>
      <c r="N387" s="17"/>
      <c r="O387" s="17"/>
      <c r="P387" s="17"/>
    </row>
    <row r="388" spans="1:16" s="25" customFormat="1" x14ac:dyDescent="0.25">
      <c r="A388" s="65"/>
      <c r="B388" s="66"/>
      <c r="C388" s="26"/>
      <c r="D388" s="16" t="s">
        <v>51</v>
      </c>
      <c r="E388" s="32">
        <f t="shared" si="496"/>
        <v>0</v>
      </c>
      <c r="F388" s="17"/>
      <c r="G388" s="17"/>
      <c r="H388" s="17"/>
      <c r="I388" s="17"/>
      <c r="J388" s="17"/>
      <c r="K388" s="17"/>
      <c r="L388" s="17"/>
      <c r="M388" s="17"/>
      <c r="N388" s="17"/>
      <c r="O388" s="17"/>
      <c r="P388" s="17"/>
    </row>
    <row r="389" spans="1:16" s="25" customFormat="1" x14ac:dyDescent="0.25">
      <c r="A389" s="65"/>
      <c r="B389" s="66"/>
      <c r="C389" s="26"/>
      <c r="D389" s="16" t="s">
        <v>50</v>
      </c>
      <c r="E389" s="32">
        <f t="shared" si="496"/>
        <v>0</v>
      </c>
      <c r="F389" s="17"/>
      <c r="G389" s="17"/>
      <c r="H389" s="17"/>
      <c r="I389" s="17"/>
      <c r="J389" s="17"/>
      <c r="K389" s="17"/>
      <c r="L389" s="17"/>
      <c r="M389" s="17"/>
      <c r="N389" s="17"/>
      <c r="O389" s="17"/>
      <c r="P389" s="17"/>
    </row>
    <row r="390" spans="1:16" s="25" customFormat="1" x14ac:dyDescent="0.25">
      <c r="A390" s="65"/>
      <c r="B390" s="66"/>
      <c r="C390" s="26"/>
      <c r="D390" s="16" t="s">
        <v>52</v>
      </c>
      <c r="E390" s="32">
        <f t="shared" si="496"/>
        <v>0</v>
      </c>
      <c r="F390" s="17"/>
      <c r="G390" s="17"/>
      <c r="H390" s="17"/>
      <c r="I390" s="17"/>
      <c r="J390" s="17"/>
      <c r="K390" s="17"/>
      <c r="L390" s="17"/>
      <c r="M390" s="17"/>
      <c r="N390" s="17"/>
      <c r="O390" s="17"/>
      <c r="P390" s="17"/>
    </row>
    <row r="391" spans="1:16" s="25" customFormat="1" x14ac:dyDescent="0.25">
      <c r="A391" s="67" t="s">
        <v>197</v>
      </c>
      <c r="B391" s="68" t="s">
        <v>198</v>
      </c>
      <c r="C391" s="31"/>
      <c r="D391" s="30" t="s">
        <v>48</v>
      </c>
      <c r="E391" s="32">
        <f>SUM(F391:P391)</f>
        <v>0</v>
      </c>
      <c r="F391" s="32">
        <f>SUM(F392:F395)</f>
        <v>0</v>
      </c>
      <c r="G391" s="32">
        <f t="shared" ref="G391:P391" si="497">SUM(G392:G395)</f>
        <v>0</v>
      </c>
      <c r="H391" s="32">
        <f t="shared" si="497"/>
        <v>0</v>
      </c>
      <c r="I391" s="32">
        <f t="shared" si="497"/>
        <v>0</v>
      </c>
      <c r="J391" s="32">
        <f t="shared" si="497"/>
        <v>0</v>
      </c>
      <c r="K391" s="32">
        <f t="shared" si="497"/>
        <v>0</v>
      </c>
      <c r="L391" s="32">
        <f t="shared" si="497"/>
        <v>0</v>
      </c>
      <c r="M391" s="32">
        <f t="shared" si="497"/>
        <v>0</v>
      </c>
      <c r="N391" s="32">
        <f t="shared" si="497"/>
        <v>0</v>
      </c>
      <c r="O391" s="32">
        <f t="shared" si="497"/>
        <v>0</v>
      </c>
      <c r="P391" s="32">
        <f t="shared" si="497"/>
        <v>0</v>
      </c>
    </row>
    <row r="392" spans="1:16" s="25" customFormat="1" x14ac:dyDescent="0.25">
      <c r="A392" s="67"/>
      <c r="B392" s="68"/>
      <c r="C392" s="31"/>
      <c r="D392" s="30" t="s">
        <v>49</v>
      </c>
      <c r="E392" s="32">
        <f t="shared" ref="E392:E395" si="498">SUM(F392:P392)</f>
        <v>0</v>
      </c>
      <c r="F392" s="32"/>
      <c r="G392" s="32"/>
      <c r="H392" s="32"/>
      <c r="I392" s="32"/>
      <c r="J392" s="32"/>
      <c r="K392" s="32"/>
      <c r="L392" s="32"/>
      <c r="M392" s="32"/>
      <c r="N392" s="32"/>
      <c r="O392" s="32"/>
      <c r="P392" s="32"/>
    </row>
    <row r="393" spans="1:16" s="25" customFormat="1" x14ac:dyDescent="0.25">
      <c r="A393" s="67"/>
      <c r="B393" s="68"/>
      <c r="C393" s="31"/>
      <c r="D393" s="30" t="s">
        <v>51</v>
      </c>
      <c r="E393" s="32">
        <f t="shared" si="498"/>
        <v>0</v>
      </c>
      <c r="F393" s="32"/>
      <c r="G393" s="32"/>
      <c r="H393" s="32"/>
      <c r="I393" s="32"/>
      <c r="J393" s="32"/>
      <c r="K393" s="32"/>
      <c r="L393" s="32"/>
      <c r="M393" s="32"/>
      <c r="N393" s="32"/>
      <c r="O393" s="32"/>
      <c r="P393" s="32"/>
    </row>
    <row r="394" spans="1:16" s="25" customFormat="1" x14ac:dyDescent="0.25">
      <c r="A394" s="67"/>
      <c r="B394" s="68"/>
      <c r="C394" s="31"/>
      <c r="D394" s="30" t="s">
        <v>50</v>
      </c>
      <c r="E394" s="32">
        <f t="shared" si="498"/>
        <v>0</v>
      </c>
      <c r="F394" s="32"/>
      <c r="G394" s="32"/>
      <c r="H394" s="32"/>
      <c r="I394" s="32"/>
      <c r="J394" s="32"/>
      <c r="K394" s="32"/>
      <c r="L394" s="32"/>
      <c r="M394" s="32"/>
      <c r="N394" s="32"/>
      <c r="O394" s="32"/>
      <c r="P394" s="32"/>
    </row>
    <row r="395" spans="1:16" s="25" customFormat="1" x14ac:dyDescent="0.25">
      <c r="A395" s="67"/>
      <c r="B395" s="68"/>
      <c r="C395" s="31"/>
      <c r="D395" s="30" t="s">
        <v>52</v>
      </c>
      <c r="E395" s="32">
        <f t="shared" si="498"/>
        <v>0</v>
      </c>
      <c r="F395" s="32"/>
      <c r="G395" s="32"/>
      <c r="H395" s="32"/>
      <c r="I395" s="32"/>
      <c r="J395" s="32"/>
      <c r="K395" s="32"/>
      <c r="L395" s="32"/>
      <c r="M395" s="32"/>
      <c r="N395" s="32"/>
      <c r="O395" s="32"/>
      <c r="P395" s="32"/>
    </row>
    <row r="396" spans="1:16" s="25" customFormat="1" x14ac:dyDescent="0.25">
      <c r="A396" s="65" t="s">
        <v>199</v>
      </c>
      <c r="B396" s="66" t="s">
        <v>200</v>
      </c>
      <c r="C396" s="26"/>
      <c r="D396" s="16" t="s">
        <v>48</v>
      </c>
      <c r="E396" s="17">
        <f>SUM(F396:P396)</f>
        <v>2044.8</v>
      </c>
      <c r="F396" s="32">
        <f>SUM(F397:F400)</f>
        <v>1444.8</v>
      </c>
      <c r="G396" s="32">
        <f t="shared" ref="G396:P396" si="499">SUM(G397:G400)</f>
        <v>0</v>
      </c>
      <c r="H396" s="32">
        <f t="shared" si="499"/>
        <v>600</v>
      </c>
      <c r="I396" s="32">
        <f t="shared" si="499"/>
        <v>0</v>
      </c>
      <c r="J396" s="32">
        <f t="shared" si="499"/>
        <v>0</v>
      </c>
      <c r="K396" s="32">
        <f t="shared" si="499"/>
        <v>0</v>
      </c>
      <c r="L396" s="32">
        <f t="shared" si="499"/>
        <v>0</v>
      </c>
      <c r="M396" s="32">
        <f t="shared" si="499"/>
        <v>0</v>
      </c>
      <c r="N396" s="32">
        <f t="shared" si="499"/>
        <v>0</v>
      </c>
      <c r="O396" s="32">
        <f t="shared" si="499"/>
        <v>0</v>
      </c>
      <c r="P396" s="32">
        <f t="shared" si="499"/>
        <v>0</v>
      </c>
    </row>
    <row r="397" spans="1:16" s="25" customFormat="1" x14ac:dyDescent="0.25">
      <c r="A397" s="65"/>
      <c r="B397" s="66"/>
      <c r="C397" s="26"/>
      <c r="D397" s="16" t="s">
        <v>49</v>
      </c>
      <c r="E397" s="32">
        <f t="shared" ref="E397:E400" si="500">SUM(F397:P397)</f>
        <v>2044.8</v>
      </c>
      <c r="F397" s="17">
        <v>1444.8</v>
      </c>
      <c r="G397" s="17"/>
      <c r="H397" s="17">
        <v>600</v>
      </c>
      <c r="I397" s="17"/>
      <c r="J397" s="17"/>
      <c r="K397" s="17"/>
      <c r="L397" s="17"/>
      <c r="M397" s="17"/>
      <c r="N397" s="17"/>
      <c r="O397" s="17"/>
      <c r="P397" s="17"/>
    </row>
    <row r="398" spans="1:16" s="25" customFormat="1" x14ac:dyDescent="0.25">
      <c r="A398" s="65"/>
      <c r="B398" s="66"/>
      <c r="C398" s="26"/>
      <c r="D398" s="16" t="s">
        <v>51</v>
      </c>
      <c r="E398" s="32">
        <f t="shared" si="500"/>
        <v>0</v>
      </c>
      <c r="F398" s="17"/>
      <c r="G398" s="17"/>
      <c r="H398" s="17"/>
      <c r="I398" s="17"/>
      <c r="J398" s="17"/>
      <c r="K398" s="17"/>
      <c r="L398" s="17"/>
      <c r="M398" s="17"/>
      <c r="N398" s="17"/>
      <c r="O398" s="17"/>
      <c r="P398" s="17"/>
    </row>
    <row r="399" spans="1:16" s="25" customFormat="1" x14ac:dyDescent="0.25">
      <c r="A399" s="65"/>
      <c r="B399" s="66"/>
      <c r="C399" s="26"/>
      <c r="D399" s="16" t="s">
        <v>50</v>
      </c>
      <c r="E399" s="32">
        <f t="shared" si="500"/>
        <v>0</v>
      </c>
      <c r="F399" s="17"/>
      <c r="G399" s="17"/>
      <c r="H399" s="17"/>
      <c r="I399" s="17"/>
      <c r="J399" s="17"/>
      <c r="K399" s="17"/>
      <c r="L399" s="17"/>
      <c r="M399" s="17"/>
      <c r="N399" s="17"/>
      <c r="O399" s="17"/>
      <c r="P399" s="17"/>
    </row>
    <row r="400" spans="1:16" s="25" customFormat="1" x14ac:dyDescent="0.25">
      <c r="A400" s="65"/>
      <c r="B400" s="66"/>
      <c r="C400" s="26"/>
      <c r="D400" s="16" t="s">
        <v>52</v>
      </c>
      <c r="E400" s="32">
        <f t="shared" si="500"/>
        <v>0</v>
      </c>
      <c r="F400" s="17"/>
      <c r="G400" s="17"/>
      <c r="H400" s="17"/>
      <c r="I400" s="17"/>
      <c r="J400" s="17"/>
      <c r="K400" s="17"/>
      <c r="L400" s="17"/>
      <c r="M400" s="17"/>
      <c r="N400" s="17"/>
      <c r="O400" s="17"/>
      <c r="P400" s="17"/>
    </row>
    <row r="401" spans="1:16" s="25" customFormat="1" x14ac:dyDescent="0.25">
      <c r="A401" s="65" t="s">
        <v>201</v>
      </c>
      <c r="B401" s="66" t="s">
        <v>202</v>
      </c>
      <c r="C401" s="26"/>
      <c r="D401" s="16" t="s">
        <v>48</v>
      </c>
      <c r="E401" s="17">
        <f>SUM(F401:P401)</f>
        <v>46.2</v>
      </c>
      <c r="F401" s="32">
        <f>SUM(F402:F405)</f>
        <v>46.2</v>
      </c>
      <c r="G401" s="32">
        <f t="shared" ref="G401:P401" si="501">SUM(G402:G405)</f>
        <v>0</v>
      </c>
      <c r="H401" s="32">
        <f t="shared" si="501"/>
        <v>0</v>
      </c>
      <c r="I401" s="32">
        <f t="shared" si="501"/>
        <v>0</v>
      </c>
      <c r="J401" s="32">
        <f t="shared" si="501"/>
        <v>0</v>
      </c>
      <c r="K401" s="32">
        <f t="shared" si="501"/>
        <v>0</v>
      </c>
      <c r="L401" s="32">
        <f t="shared" si="501"/>
        <v>0</v>
      </c>
      <c r="M401" s="32">
        <f t="shared" si="501"/>
        <v>0</v>
      </c>
      <c r="N401" s="32">
        <f t="shared" si="501"/>
        <v>0</v>
      </c>
      <c r="O401" s="32">
        <f t="shared" si="501"/>
        <v>0</v>
      </c>
      <c r="P401" s="32">
        <f t="shared" si="501"/>
        <v>0</v>
      </c>
    </row>
    <row r="402" spans="1:16" s="25" customFormat="1" x14ac:dyDescent="0.25">
      <c r="A402" s="65"/>
      <c r="B402" s="66"/>
      <c r="C402" s="26"/>
      <c r="D402" s="16" t="s">
        <v>49</v>
      </c>
      <c r="E402" s="32">
        <f t="shared" ref="E402:E405" si="502">SUM(F402:P402)</f>
        <v>46.2</v>
      </c>
      <c r="F402" s="17">
        <v>46.2</v>
      </c>
      <c r="G402" s="17"/>
      <c r="H402" s="17"/>
      <c r="I402" s="17"/>
      <c r="J402" s="17"/>
      <c r="K402" s="17"/>
      <c r="L402" s="17"/>
      <c r="M402" s="17"/>
      <c r="N402" s="17"/>
      <c r="O402" s="17"/>
      <c r="P402" s="17"/>
    </row>
    <row r="403" spans="1:16" s="25" customFormat="1" x14ac:dyDescent="0.25">
      <c r="A403" s="65"/>
      <c r="B403" s="66"/>
      <c r="C403" s="26"/>
      <c r="D403" s="16" t="s">
        <v>51</v>
      </c>
      <c r="E403" s="32">
        <f t="shared" si="502"/>
        <v>0</v>
      </c>
      <c r="F403" s="17"/>
      <c r="G403" s="17"/>
      <c r="H403" s="17"/>
      <c r="I403" s="17"/>
      <c r="J403" s="17"/>
      <c r="K403" s="17"/>
      <c r="L403" s="17"/>
      <c r="M403" s="17"/>
      <c r="N403" s="17"/>
      <c r="O403" s="17"/>
      <c r="P403" s="17"/>
    </row>
    <row r="404" spans="1:16" s="25" customFormat="1" x14ac:dyDescent="0.25">
      <c r="A404" s="65"/>
      <c r="B404" s="66"/>
      <c r="C404" s="26"/>
      <c r="D404" s="16" t="s">
        <v>50</v>
      </c>
      <c r="E404" s="32">
        <f t="shared" si="502"/>
        <v>0</v>
      </c>
      <c r="F404" s="17"/>
      <c r="G404" s="17"/>
      <c r="H404" s="17"/>
      <c r="I404" s="17"/>
      <c r="J404" s="17"/>
      <c r="K404" s="17"/>
      <c r="L404" s="17"/>
      <c r="M404" s="17"/>
      <c r="N404" s="17"/>
      <c r="O404" s="17"/>
      <c r="P404" s="17"/>
    </row>
    <row r="405" spans="1:16" s="25" customFormat="1" x14ac:dyDescent="0.25">
      <c r="A405" s="65"/>
      <c r="B405" s="66"/>
      <c r="C405" s="26"/>
      <c r="D405" s="16" t="s">
        <v>52</v>
      </c>
      <c r="E405" s="32">
        <f t="shared" si="502"/>
        <v>0</v>
      </c>
      <c r="F405" s="17"/>
      <c r="G405" s="17"/>
      <c r="H405" s="17"/>
      <c r="I405" s="17"/>
      <c r="J405" s="17"/>
      <c r="K405" s="17"/>
      <c r="L405" s="17"/>
      <c r="M405" s="17"/>
      <c r="N405" s="17"/>
      <c r="O405" s="17"/>
      <c r="P405" s="17"/>
    </row>
    <row r="406" spans="1:16" s="25" customFormat="1" x14ac:dyDescent="0.25">
      <c r="A406" s="65" t="s">
        <v>230</v>
      </c>
      <c r="B406" s="66" t="s">
        <v>203</v>
      </c>
      <c r="C406" s="26"/>
      <c r="D406" s="16" t="s">
        <v>48</v>
      </c>
      <c r="E406" s="17">
        <f>SUM(F406:P406)</f>
        <v>12954.5</v>
      </c>
      <c r="F406" s="32">
        <f>SUM(F407:F410)</f>
        <v>2259.9</v>
      </c>
      <c r="G406" s="32">
        <f t="shared" ref="G406:P406" si="503">SUM(G407:G410)</f>
        <v>4131.8999999999996</v>
      </c>
      <c r="H406" s="32">
        <f t="shared" si="503"/>
        <v>6562.7</v>
      </c>
      <c r="I406" s="32">
        <f t="shared" si="503"/>
        <v>0</v>
      </c>
      <c r="J406" s="32">
        <f t="shared" si="503"/>
        <v>0</v>
      </c>
      <c r="K406" s="32">
        <f t="shared" si="503"/>
        <v>0</v>
      </c>
      <c r="L406" s="32">
        <f t="shared" si="503"/>
        <v>0</v>
      </c>
      <c r="M406" s="32">
        <f t="shared" si="503"/>
        <v>0</v>
      </c>
      <c r="N406" s="32">
        <f t="shared" si="503"/>
        <v>0</v>
      </c>
      <c r="O406" s="32">
        <f t="shared" si="503"/>
        <v>0</v>
      </c>
      <c r="P406" s="32">
        <f t="shared" si="503"/>
        <v>0</v>
      </c>
    </row>
    <row r="407" spans="1:16" s="25" customFormat="1" x14ac:dyDescent="0.25">
      <c r="A407" s="65"/>
      <c r="B407" s="66"/>
      <c r="C407" s="26"/>
      <c r="D407" s="16" t="s">
        <v>49</v>
      </c>
      <c r="E407" s="32">
        <f t="shared" ref="E407:E410" si="504">SUM(F407:P407)</f>
        <v>12954.5</v>
      </c>
      <c r="F407" s="17">
        <v>2259.9</v>
      </c>
      <c r="G407" s="17">
        <v>4131.8999999999996</v>
      </c>
      <c r="H407" s="17">
        <v>6562.7</v>
      </c>
      <c r="I407" s="17"/>
      <c r="J407" s="17"/>
      <c r="K407" s="17"/>
      <c r="L407" s="17"/>
      <c r="M407" s="17"/>
      <c r="N407" s="17"/>
      <c r="O407" s="17"/>
      <c r="P407" s="17"/>
    </row>
    <row r="408" spans="1:16" s="25" customFormat="1" x14ac:dyDescent="0.25">
      <c r="A408" s="65"/>
      <c r="B408" s="66"/>
      <c r="C408" s="26"/>
      <c r="D408" s="16" t="s">
        <v>51</v>
      </c>
      <c r="E408" s="32">
        <f t="shared" si="504"/>
        <v>0</v>
      </c>
      <c r="F408" s="17"/>
      <c r="G408" s="17"/>
      <c r="H408" s="17"/>
      <c r="I408" s="17"/>
      <c r="J408" s="17"/>
      <c r="K408" s="17"/>
      <c r="L408" s="17"/>
      <c r="M408" s="17"/>
      <c r="N408" s="17"/>
      <c r="O408" s="17"/>
      <c r="P408" s="17"/>
    </row>
    <row r="409" spans="1:16" s="25" customFormat="1" x14ac:dyDescent="0.25">
      <c r="A409" s="65"/>
      <c r="B409" s="66"/>
      <c r="C409" s="26"/>
      <c r="D409" s="16" t="s">
        <v>50</v>
      </c>
      <c r="E409" s="32">
        <f t="shared" si="504"/>
        <v>0</v>
      </c>
      <c r="F409" s="17"/>
      <c r="G409" s="17"/>
      <c r="H409" s="17"/>
      <c r="I409" s="17"/>
      <c r="J409" s="17"/>
      <c r="K409" s="17"/>
      <c r="L409" s="17"/>
      <c r="M409" s="17"/>
      <c r="N409" s="17"/>
      <c r="O409" s="17"/>
      <c r="P409" s="17"/>
    </row>
    <row r="410" spans="1:16" s="25" customFormat="1" x14ac:dyDescent="0.25">
      <c r="A410" s="65"/>
      <c r="B410" s="66"/>
      <c r="C410" s="26"/>
      <c r="D410" s="16" t="s">
        <v>52</v>
      </c>
      <c r="E410" s="32">
        <f t="shared" si="504"/>
        <v>0</v>
      </c>
      <c r="F410" s="17"/>
      <c r="G410" s="17"/>
      <c r="H410" s="17"/>
      <c r="I410" s="17"/>
      <c r="J410" s="17"/>
      <c r="K410" s="17"/>
      <c r="L410" s="17"/>
      <c r="M410" s="17"/>
      <c r="N410" s="17"/>
      <c r="O410" s="17"/>
      <c r="P410" s="17"/>
    </row>
    <row r="411" spans="1:16" s="42" customFormat="1" ht="31.5" customHeight="1" x14ac:dyDescent="0.25">
      <c r="A411" s="71" t="s">
        <v>204</v>
      </c>
      <c r="B411" s="74" t="s">
        <v>205</v>
      </c>
      <c r="C411" s="28"/>
      <c r="D411" s="28" t="s">
        <v>48</v>
      </c>
      <c r="E411" s="28">
        <f>SUM(F411:P411)</f>
        <v>11087.300000000001</v>
      </c>
      <c r="F411" s="29">
        <f>SUM(F412:F415)</f>
        <v>0</v>
      </c>
      <c r="G411" s="29">
        <f t="shared" ref="G411:P411" si="505">SUM(G412:G415)</f>
        <v>0</v>
      </c>
      <c r="H411" s="29">
        <f t="shared" si="505"/>
        <v>0</v>
      </c>
      <c r="I411" s="29">
        <f t="shared" si="505"/>
        <v>11087.300000000001</v>
      </c>
      <c r="J411" s="29">
        <f t="shared" si="505"/>
        <v>0</v>
      </c>
      <c r="K411" s="29">
        <f t="shared" si="505"/>
        <v>0</v>
      </c>
      <c r="L411" s="29">
        <f t="shared" si="505"/>
        <v>0</v>
      </c>
      <c r="M411" s="29">
        <f t="shared" si="505"/>
        <v>0</v>
      </c>
      <c r="N411" s="29">
        <f t="shared" si="505"/>
        <v>0</v>
      </c>
      <c r="O411" s="29">
        <f t="shared" si="505"/>
        <v>0</v>
      </c>
      <c r="P411" s="29">
        <f t="shared" si="505"/>
        <v>0</v>
      </c>
    </row>
    <row r="412" spans="1:16" s="12" customFormat="1" x14ac:dyDescent="0.25">
      <c r="A412" s="72"/>
      <c r="B412" s="75"/>
      <c r="C412" s="28"/>
      <c r="D412" s="27" t="s">
        <v>49</v>
      </c>
      <c r="E412" s="29">
        <f t="shared" ref="E412:E415" si="506">SUM(F412:P412)</f>
        <v>2428.1</v>
      </c>
      <c r="F412" s="29">
        <f>F417+F427</f>
        <v>0</v>
      </c>
      <c r="G412" s="29">
        <f t="shared" ref="G412:P412" si="507">G417+G427</f>
        <v>0</v>
      </c>
      <c r="H412" s="29">
        <f t="shared" si="507"/>
        <v>0</v>
      </c>
      <c r="I412" s="29">
        <f t="shared" si="507"/>
        <v>2428.1</v>
      </c>
      <c r="J412" s="29">
        <f t="shared" si="507"/>
        <v>0</v>
      </c>
      <c r="K412" s="29">
        <f t="shared" si="507"/>
        <v>0</v>
      </c>
      <c r="L412" s="29">
        <f t="shared" si="507"/>
        <v>0</v>
      </c>
      <c r="M412" s="29">
        <f t="shared" si="507"/>
        <v>0</v>
      </c>
      <c r="N412" s="29">
        <f t="shared" si="507"/>
        <v>0</v>
      </c>
      <c r="O412" s="29">
        <f t="shared" si="507"/>
        <v>0</v>
      </c>
      <c r="P412" s="29">
        <f t="shared" si="507"/>
        <v>0</v>
      </c>
    </row>
    <row r="413" spans="1:16" s="12" customFormat="1" x14ac:dyDescent="0.25">
      <c r="A413" s="72"/>
      <c r="B413" s="75"/>
      <c r="C413" s="28"/>
      <c r="D413" s="27" t="s">
        <v>51</v>
      </c>
      <c r="E413" s="29">
        <f t="shared" si="506"/>
        <v>8659.2000000000007</v>
      </c>
      <c r="F413" s="29">
        <f t="shared" ref="F413:P415" si="508">F418+F428</f>
        <v>0</v>
      </c>
      <c r="G413" s="29">
        <f t="shared" si="508"/>
        <v>0</v>
      </c>
      <c r="H413" s="29">
        <f t="shared" si="508"/>
        <v>0</v>
      </c>
      <c r="I413" s="29">
        <f t="shared" si="508"/>
        <v>8659.2000000000007</v>
      </c>
      <c r="J413" s="29">
        <f t="shared" si="508"/>
        <v>0</v>
      </c>
      <c r="K413" s="29">
        <f t="shared" si="508"/>
        <v>0</v>
      </c>
      <c r="L413" s="29">
        <f t="shared" si="508"/>
        <v>0</v>
      </c>
      <c r="M413" s="29">
        <f t="shared" si="508"/>
        <v>0</v>
      </c>
      <c r="N413" s="29">
        <f t="shared" si="508"/>
        <v>0</v>
      </c>
      <c r="O413" s="29">
        <f t="shared" si="508"/>
        <v>0</v>
      </c>
      <c r="P413" s="29">
        <f t="shared" si="508"/>
        <v>0</v>
      </c>
    </row>
    <row r="414" spans="1:16" s="12" customFormat="1" x14ac:dyDescent="0.25">
      <c r="A414" s="72"/>
      <c r="B414" s="75"/>
      <c r="C414" s="28"/>
      <c r="D414" s="27" t="s">
        <v>50</v>
      </c>
      <c r="E414" s="29">
        <f t="shared" si="506"/>
        <v>0</v>
      </c>
      <c r="F414" s="29">
        <f t="shared" si="508"/>
        <v>0</v>
      </c>
      <c r="G414" s="29">
        <f t="shared" si="508"/>
        <v>0</v>
      </c>
      <c r="H414" s="29">
        <f t="shared" si="508"/>
        <v>0</v>
      </c>
      <c r="I414" s="29">
        <f t="shared" si="508"/>
        <v>0</v>
      </c>
      <c r="J414" s="29">
        <f t="shared" si="508"/>
        <v>0</v>
      </c>
      <c r="K414" s="29">
        <f t="shared" si="508"/>
        <v>0</v>
      </c>
      <c r="L414" s="29">
        <f t="shared" si="508"/>
        <v>0</v>
      </c>
      <c r="M414" s="29">
        <f t="shared" si="508"/>
        <v>0</v>
      </c>
      <c r="N414" s="29">
        <f t="shared" si="508"/>
        <v>0</v>
      </c>
      <c r="O414" s="29">
        <f t="shared" si="508"/>
        <v>0</v>
      </c>
      <c r="P414" s="29">
        <f t="shared" si="508"/>
        <v>0</v>
      </c>
    </row>
    <row r="415" spans="1:16" s="12" customFormat="1" x14ac:dyDescent="0.25">
      <c r="A415" s="73"/>
      <c r="B415" s="76"/>
      <c r="C415" s="28"/>
      <c r="D415" s="27" t="s">
        <v>52</v>
      </c>
      <c r="E415" s="29">
        <f t="shared" si="506"/>
        <v>0</v>
      </c>
      <c r="F415" s="29">
        <f t="shared" si="508"/>
        <v>0</v>
      </c>
      <c r="G415" s="29">
        <f t="shared" si="508"/>
        <v>0</v>
      </c>
      <c r="H415" s="29">
        <f t="shared" si="508"/>
        <v>0</v>
      </c>
      <c r="I415" s="29">
        <f t="shared" si="508"/>
        <v>0</v>
      </c>
      <c r="J415" s="29">
        <f t="shared" si="508"/>
        <v>0</v>
      </c>
      <c r="K415" s="29">
        <f t="shared" si="508"/>
        <v>0</v>
      </c>
      <c r="L415" s="29">
        <f t="shared" si="508"/>
        <v>0</v>
      </c>
      <c r="M415" s="29">
        <f t="shared" si="508"/>
        <v>0</v>
      </c>
      <c r="N415" s="29">
        <f t="shared" si="508"/>
        <v>0</v>
      </c>
      <c r="O415" s="29">
        <f t="shared" si="508"/>
        <v>0</v>
      </c>
      <c r="P415" s="29">
        <f t="shared" si="508"/>
        <v>0</v>
      </c>
    </row>
    <row r="416" spans="1:16" s="42" customFormat="1" ht="30" customHeight="1" x14ac:dyDescent="0.25">
      <c r="A416" s="69" t="s">
        <v>206</v>
      </c>
      <c r="B416" s="70" t="s">
        <v>207</v>
      </c>
      <c r="C416" s="34"/>
      <c r="D416" s="33" t="s">
        <v>48</v>
      </c>
      <c r="E416" s="35">
        <f>SUM(F416:P416)</f>
        <v>11087.300000000001</v>
      </c>
      <c r="F416" s="35">
        <f>SUM(F417:F420)</f>
        <v>0</v>
      </c>
      <c r="G416" s="35">
        <f t="shared" ref="G416:P416" si="509">SUM(G417:G420)</f>
        <v>0</v>
      </c>
      <c r="H416" s="35">
        <f t="shared" si="509"/>
        <v>0</v>
      </c>
      <c r="I416" s="35">
        <f t="shared" si="509"/>
        <v>11087.300000000001</v>
      </c>
      <c r="J416" s="35">
        <f t="shared" si="509"/>
        <v>0</v>
      </c>
      <c r="K416" s="35">
        <f t="shared" si="509"/>
        <v>0</v>
      </c>
      <c r="L416" s="35">
        <f t="shared" si="509"/>
        <v>0</v>
      </c>
      <c r="M416" s="35">
        <f t="shared" si="509"/>
        <v>0</v>
      </c>
      <c r="N416" s="35">
        <f t="shared" si="509"/>
        <v>0</v>
      </c>
      <c r="O416" s="35">
        <f t="shared" si="509"/>
        <v>0</v>
      </c>
      <c r="P416" s="35">
        <f t="shared" si="509"/>
        <v>0</v>
      </c>
    </row>
    <row r="417" spans="1:16" s="12" customFormat="1" ht="30" customHeight="1" x14ac:dyDescent="0.25">
      <c r="A417" s="69"/>
      <c r="B417" s="70"/>
      <c r="C417" s="34"/>
      <c r="D417" s="33" t="s">
        <v>49</v>
      </c>
      <c r="E417" s="35">
        <f t="shared" ref="E417:E420" si="510">SUM(F417:P417)</f>
        <v>2428.1</v>
      </c>
      <c r="F417" s="35">
        <f>F422</f>
        <v>0</v>
      </c>
      <c r="G417" s="35">
        <f t="shared" ref="G417:P417" si="511">G422</f>
        <v>0</v>
      </c>
      <c r="H417" s="35">
        <f t="shared" si="511"/>
        <v>0</v>
      </c>
      <c r="I417" s="35">
        <f t="shared" si="511"/>
        <v>2428.1</v>
      </c>
      <c r="J417" s="35">
        <f t="shared" si="511"/>
        <v>0</v>
      </c>
      <c r="K417" s="35">
        <f t="shared" si="511"/>
        <v>0</v>
      </c>
      <c r="L417" s="35">
        <f t="shared" si="511"/>
        <v>0</v>
      </c>
      <c r="M417" s="35">
        <f t="shared" si="511"/>
        <v>0</v>
      </c>
      <c r="N417" s="35">
        <f t="shared" si="511"/>
        <v>0</v>
      </c>
      <c r="O417" s="35">
        <f t="shared" si="511"/>
        <v>0</v>
      </c>
      <c r="P417" s="35">
        <f t="shared" si="511"/>
        <v>0</v>
      </c>
    </row>
    <row r="418" spans="1:16" s="12" customFormat="1" ht="30" customHeight="1" x14ac:dyDescent="0.25">
      <c r="A418" s="69"/>
      <c r="B418" s="70"/>
      <c r="C418" s="34"/>
      <c r="D418" s="33" t="s">
        <v>51</v>
      </c>
      <c r="E418" s="35">
        <f>SUM(F418:P418)</f>
        <v>8659.2000000000007</v>
      </c>
      <c r="F418" s="35">
        <f t="shared" ref="F418:P420" si="512">F423</f>
        <v>0</v>
      </c>
      <c r="G418" s="35">
        <f t="shared" si="512"/>
        <v>0</v>
      </c>
      <c r="H418" s="35">
        <f t="shared" si="512"/>
        <v>0</v>
      </c>
      <c r="I418" s="35">
        <f t="shared" si="512"/>
        <v>8659.2000000000007</v>
      </c>
      <c r="J418" s="35">
        <f t="shared" si="512"/>
        <v>0</v>
      </c>
      <c r="K418" s="35">
        <f t="shared" si="512"/>
        <v>0</v>
      </c>
      <c r="L418" s="35">
        <f t="shared" si="512"/>
        <v>0</v>
      </c>
      <c r="M418" s="35">
        <f t="shared" si="512"/>
        <v>0</v>
      </c>
      <c r="N418" s="35">
        <f t="shared" si="512"/>
        <v>0</v>
      </c>
      <c r="O418" s="35">
        <f t="shared" si="512"/>
        <v>0</v>
      </c>
      <c r="P418" s="35">
        <f t="shared" si="512"/>
        <v>0</v>
      </c>
    </row>
    <row r="419" spans="1:16" s="12" customFormat="1" ht="30" customHeight="1" x14ac:dyDescent="0.25">
      <c r="A419" s="69"/>
      <c r="B419" s="70"/>
      <c r="C419" s="34"/>
      <c r="D419" s="33" t="s">
        <v>50</v>
      </c>
      <c r="E419" s="35">
        <f t="shared" si="510"/>
        <v>0</v>
      </c>
      <c r="F419" s="35">
        <f t="shared" si="512"/>
        <v>0</v>
      </c>
      <c r="G419" s="35">
        <f t="shared" si="512"/>
        <v>0</v>
      </c>
      <c r="H419" s="35">
        <f t="shared" si="512"/>
        <v>0</v>
      </c>
      <c r="I419" s="35">
        <f t="shared" si="512"/>
        <v>0</v>
      </c>
      <c r="J419" s="35">
        <f t="shared" si="512"/>
        <v>0</v>
      </c>
      <c r="K419" s="35">
        <f t="shared" si="512"/>
        <v>0</v>
      </c>
      <c r="L419" s="35">
        <f t="shared" si="512"/>
        <v>0</v>
      </c>
      <c r="M419" s="35">
        <f t="shared" si="512"/>
        <v>0</v>
      </c>
      <c r="N419" s="35">
        <f t="shared" si="512"/>
        <v>0</v>
      </c>
      <c r="O419" s="35">
        <f t="shared" si="512"/>
        <v>0</v>
      </c>
      <c r="P419" s="35">
        <f t="shared" si="512"/>
        <v>0</v>
      </c>
    </row>
    <row r="420" spans="1:16" s="12" customFormat="1" ht="30" customHeight="1" x14ac:dyDescent="0.25">
      <c r="A420" s="69"/>
      <c r="B420" s="70"/>
      <c r="C420" s="34"/>
      <c r="D420" s="33" t="s">
        <v>52</v>
      </c>
      <c r="E420" s="35">
        <f t="shared" si="510"/>
        <v>0</v>
      </c>
      <c r="F420" s="35">
        <f t="shared" si="512"/>
        <v>0</v>
      </c>
      <c r="G420" s="35">
        <f t="shared" si="512"/>
        <v>0</v>
      </c>
      <c r="H420" s="35">
        <f t="shared" si="512"/>
        <v>0</v>
      </c>
      <c r="I420" s="35">
        <f t="shared" si="512"/>
        <v>0</v>
      </c>
      <c r="J420" s="35">
        <f t="shared" si="512"/>
        <v>0</v>
      </c>
      <c r="K420" s="35">
        <f t="shared" si="512"/>
        <v>0</v>
      </c>
      <c r="L420" s="35">
        <f t="shared" si="512"/>
        <v>0</v>
      </c>
      <c r="M420" s="35">
        <f t="shared" si="512"/>
        <v>0</v>
      </c>
      <c r="N420" s="35">
        <f t="shared" si="512"/>
        <v>0</v>
      </c>
      <c r="O420" s="35">
        <f t="shared" si="512"/>
        <v>0</v>
      </c>
      <c r="P420" s="35">
        <f t="shared" si="512"/>
        <v>0</v>
      </c>
    </row>
    <row r="421" spans="1:16" s="42" customFormat="1" x14ac:dyDescent="0.25">
      <c r="A421" s="65" t="s">
        <v>208</v>
      </c>
      <c r="B421" s="66" t="s">
        <v>209</v>
      </c>
      <c r="C421" s="43"/>
      <c r="D421" s="16" t="s">
        <v>48</v>
      </c>
      <c r="E421" s="17">
        <f>SUM(F421:P421)</f>
        <v>11087.300000000001</v>
      </c>
      <c r="F421" s="32">
        <f>SUM(F422:F425)</f>
        <v>0</v>
      </c>
      <c r="G421" s="32">
        <f t="shared" ref="G421:P421" si="513">SUM(G422:G425)</f>
        <v>0</v>
      </c>
      <c r="H421" s="32">
        <f t="shared" si="513"/>
        <v>0</v>
      </c>
      <c r="I421" s="32">
        <f t="shared" si="513"/>
        <v>11087.300000000001</v>
      </c>
      <c r="J421" s="32">
        <f t="shared" si="513"/>
        <v>0</v>
      </c>
      <c r="K421" s="32">
        <f t="shared" si="513"/>
        <v>0</v>
      </c>
      <c r="L421" s="32">
        <f t="shared" si="513"/>
        <v>0</v>
      </c>
      <c r="M421" s="32">
        <f t="shared" si="513"/>
        <v>0</v>
      </c>
      <c r="N421" s="32">
        <f t="shared" si="513"/>
        <v>0</v>
      </c>
      <c r="O421" s="32">
        <f t="shared" si="513"/>
        <v>0</v>
      </c>
      <c r="P421" s="32">
        <f t="shared" si="513"/>
        <v>0</v>
      </c>
    </row>
    <row r="422" spans="1:16" s="42" customFormat="1" x14ac:dyDescent="0.25">
      <c r="A422" s="65"/>
      <c r="B422" s="66"/>
      <c r="C422" s="43"/>
      <c r="D422" s="16" t="s">
        <v>49</v>
      </c>
      <c r="E422" s="32">
        <f t="shared" ref="E422:E425" si="514">SUM(F422:P422)</f>
        <v>2428.1</v>
      </c>
      <c r="F422" s="17"/>
      <c r="G422" s="17"/>
      <c r="H422" s="17"/>
      <c r="I422" s="17">
        <v>2428.1</v>
      </c>
      <c r="J422" s="17"/>
      <c r="K422" s="17"/>
      <c r="L422" s="17"/>
      <c r="M422" s="17"/>
      <c r="N422" s="17"/>
      <c r="O422" s="17"/>
      <c r="P422" s="17"/>
    </row>
    <row r="423" spans="1:16" s="42" customFormat="1" x14ac:dyDescent="0.25">
      <c r="A423" s="65"/>
      <c r="B423" s="66"/>
      <c r="C423" s="43"/>
      <c r="D423" s="16" t="s">
        <v>51</v>
      </c>
      <c r="E423" s="32">
        <f t="shared" si="514"/>
        <v>8659.2000000000007</v>
      </c>
      <c r="F423" s="17"/>
      <c r="G423" s="17"/>
      <c r="H423" s="17"/>
      <c r="I423" s="17">
        <v>8659.2000000000007</v>
      </c>
      <c r="J423" s="17"/>
      <c r="K423" s="17"/>
      <c r="L423" s="17"/>
      <c r="M423" s="17"/>
      <c r="N423" s="17"/>
      <c r="O423" s="17"/>
      <c r="P423" s="17"/>
    </row>
    <row r="424" spans="1:16" s="42" customFormat="1" x14ac:dyDescent="0.25">
      <c r="A424" s="65"/>
      <c r="B424" s="66"/>
      <c r="C424" s="43"/>
      <c r="D424" s="16" t="s">
        <v>50</v>
      </c>
      <c r="E424" s="32">
        <f t="shared" si="514"/>
        <v>0</v>
      </c>
      <c r="F424" s="17"/>
      <c r="G424" s="17"/>
      <c r="H424" s="17"/>
      <c r="I424" s="17"/>
      <c r="J424" s="17"/>
      <c r="K424" s="17"/>
      <c r="L424" s="17"/>
      <c r="M424" s="17"/>
      <c r="N424" s="17"/>
      <c r="O424" s="17"/>
      <c r="P424" s="17"/>
    </row>
    <row r="425" spans="1:16" s="42" customFormat="1" x14ac:dyDescent="0.25">
      <c r="A425" s="65"/>
      <c r="B425" s="66"/>
      <c r="C425" s="43"/>
      <c r="D425" s="16" t="s">
        <v>52</v>
      </c>
      <c r="E425" s="32">
        <f t="shared" si="514"/>
        <v>0</v>
      </c>
      <c r="F425" s="17"/>
      <c r="G425" s="17"/>
      <c r="H425" s="17"/>
      <c r="I425" s="17"/>
      <c r="J425" s="17"/>
      <c r="K425" s="17"/>
      <c r="L425" s="17"/>
      <c r="M425" s="17"/>
      <c r="N425" s="17"/>
      <c r="O425" s="17"/>
      <c r="P425" s="17"/>
    </row>
    <row r="426" spans="1:16" s="42" customFormat="1" ht="30" customHeight="1" x14ac:dyDescent="0.25">
      <c r="A426" s="69" t="s">
        <v>210</v>
      </c>
      <c r="B426" s="70" t="s">
        <v>211</v>
      </c>
      <c r="C426" s="34"/>
      <c r="D426" s="33" t="s">
        <v>48</v>
      </c>
      <c r="E426" s="35">
        <f>SUM(F426:P426)</f>
        <v>0</v>
      </c>
      <c r="F426" s="35">
        <f>SUM(F427:F430)</f>
        <v>0</v>
      </c>
      <c r="G426" s="35">
        <f t="shared" ref="G426:P426" si="515">SUM(G427:G430)</f>
        <v>0</v>
      </c>
      <c r="H426" s="35">
        <f t="shared" si="515"/>
        <v>0</v>
      </c>
      <c r="I426" s="35">
        <f t="shared" si="515"/>
        <v>0</v>
      </c>
      <c r="J426" s="35">
        <f t="shared" si="515"/>
        <v>0</v>
      </c>
      <c r="K426" s="35">
        <f t="shared" si="515"/>
        <v>0</v>
      </c>
      <c r="L426" s="35">
        <f t="shared" si="515"/>
        <v>0</v>
      </c>
      <c r="M426" s="35">
        <f t="shared" si="515"/>
        <v>0</v>
      </c>
      <c r="N426" s="35">
        <f t="shared" si="515"/>
        <v>0</v>
      </c>
      <c r="O426" s="35">
        <f t="shared" si="515"/>
        <v>0</v>
      </c>
      <c r="P426" s="35">
        <f t="shared" si="515"/>
        <v>0</v>
      </c>
    </row>
    <row r="427" spans="1:16" s="12" customFormat="1" ht="30" customHeight="1" x14ac:dyDescent="0.25">
      <c r="A427" s="69"/>
      <c r="B427" s="70"/>
      <c r="C427" s="34"/>
      <c r="D427" s="33" t="s">
        <v>49</v>
      </c>
      <c r="E427" s="35">
        <f t="shared" ref="E427:E430" si="516">SUM(F427:P427)</f>
        <v>0</v>
      </c>
      <c r="F427" s="35">
        <v>0</v>
      </c>
      <c r="G427" s="35">
        <v>0</v>
      </c>
      <c r="H427" s="35">
        <v>0</v>
      </c>
      <c r="I427" s="35">
        <v>0</v>
      </c>
      <c r="J427" s="35">
        <v>0</v>
      </c>
      <c r="K427" s="35">
        <v>0</v>
      </c>
      <c r="L427" s="35">
        <v>0</v>
      </c>
      <c r="M427" s="35">
        <v>0</v>
      </c>
      <c r="N427" s="35">
        <v>0</v>
      </c>
      <c r="O427" s="35">
        <v>0</v>
      </c>
      <c r="P427" s="35">
        <v>0</v>
      </c>
    </row>
    <row r="428" spans="1:16" s="12" customFormat="1" ht="30" customHeight="1" x14ac:dyDescent="0.25">
      <c r="A428" s="69"/>
      <c r="B428" s="70"/>
      <c r="C428" s="34"/>
      <c r="D428" s="33" t="s">
        <v>51</v>
      </c>
      <c r="E428" s="35">
        <f t="shared" si="516"/>
        <v>0</v>
      </c>
      <c r="F428" s="35">
        <v>0</v>
      </c>
      <c r="G428" s="35">
        <v>0</v>
      </c>
      <c r="H428" s="35">
        <v>0</v>
      </c>
      <c r="I428" s="35">
        <v>0</v>
      </c>
      <c r="J428" s="35">
        <v>0</v>
      </c>
      <c r="K428" s="35">
        <v>0</v>
      </c>
      <c r="L428" s="35">
        <v>0</v>
      </c>
      <c r="M428" s="35">
        <v>0</v>
      </c>
      <c r="N428" s="35">
        <v>0</v>
      </c>
      <c r="O428" s="35">
        <v>0</v>
      </c>
      <c r="P428" s="35">
        <v>0</v>
      </c>
    </row>
    <row r="429" spans="1:16" s="12" customFormat="1" ht="30" customHeight="1" x14ac:dyDescent="0.25">
      <c r="A429" s="69"/>
      <c r="B429" s="70"/>
      <c r="C429" s="34"/>
      <c r="D429" s="33" t="s">
        <v>50</v>
      </c>
      <c r="E429" s="35">
        <f t="shared" si="516"/>
        <v>0</v>
      </c>
      <c r="F429" s="35">
        <v>0</v>
      </c>
      <c r="G429" s="35">
        <v>0</v>
      </c>
      <c r="H429" s="35">
        <v>0</v>
      </c>
      <c r="I429" s="35">
        <v>0</v>
      </c>
      <c r="J429" s="35">
        <v>0</v>
      </c>
      <c r="K429" s="35">
        <v>0</v>
      </c>
      <c r="L429" s="35">
        <v>0</v>
      </c>
      <c r="M429" s="35">
        <v>0</v>
      </c>
      <c r="N429" s="35">
        <v>0</v>
      </c>
      <c r="O429" s="35">
        <v>0</v>
      </c>
      <c r="P429" s="35">
        <v>0</v>
      </c>
    </row>
    <row r="430" spans="1:16" s="12" customFormat="1" ht="30" customHeight="1" x14ac:dyDescent="0.25">
      <c r="A430" s="69"/>
      <c r="B430" s="70"/>
      <c r="C430" s="34"/>
      <c r="D430" s="33" t="s">
        <v>52</v>
      </c>
      <c r="E430" s="35">
        <f t="shared" si="516"/>
        <v>0</v>
      </c>
      <c r="F430" s="35">
        <v>0</v>
      </c>
      <c r="G430" s="35">
        <v>0</v>
      </c>
      <c r="H430" s="35">
        <v>0</v>
      </c>
      <c r="I430" s="35">
        <v>0</v>
      </c>
      <c r="J430" s="35">
        <v>0</v>
      </c>
      <c r="K430" s="35">
        <v>0</v>
      </c>
      <c r="L430" s="35">
        <v>0</v>
      </c>
      <c r="M430" s="35">
        <v>0</v>
      </c>
      <c r="N430" s="35">
        <v>0</v>
      </c>
      <c r="O430" s="35">
        <v>0</v>
      </c>
      <c r="P430" s="35">
        <v>0</v>
      </c>
    </row>
    <row r="431" spans="1:16" s="42" customFormat="1" ht="31.5" customHeight="1" x14ac:dyDescent="0.25">
      <c r="A431" s="71" t="s">
        <v>212</v>
      </c>
      <c r="B431" s="74" t="s">
        <v>213</v>
      </c>
      <c r="C431" s="28"/>
      <c r="D431" s="28" t="s">
        <v>48</v>
      </c>
      <c r="E431" s="28">
        <f>SUM(F431:P431)</f>
        <v>9704</v>
      </c>
      <c r="F431" s="29">
        <f>SUM(F432:F435)</f>
        <v>400</v>
      </c>
      <c r="G431" s="29">
        <f t="shared" ref="G431:P431" si="517">SUM(G432:G435)</f>
        <v>0</v>
      </c>
      <c r="H431" s="29">
        <f t="shared" si="517"/>
        <v>0</v>
      </c>
      <c r="I431" s="29">
        <f t="shared" si="517"/>
        <v>0</v>
      </c>
      <c r="J431" s="29">
        <f t="shared" si="517"/>
        <v>2894</v>
      </c>
      <c r="K431" s="29">
        <f t="shared" si="517"/>
        <v>2451.5</v>
      </c>
      <c r="L431" s="29">
        <f t="shared" si="517"/>
        <v>3958.5</v>
      </c>
      <c r="M431" s="29">
        <f t="shared" si="517"/>
        <v>0</v>
      </c>
      <c r="N431" s="29">
        <f t="shared" si="517"/>
        <v>0</v>
      </c>
      <c r="O431" s="29">
        <f t="shared" si="517"/>
        <v>0</v>
      </c>
      <c r="P431" s="29">
        <f t="shared" si="517"/>
        <v>0</v>
      </c>
    </row>
    <row r="432" spans="1:16" s="12" customFormat="1" x14ac:dyDescent="0.25">
      <c r="A432" s="72"/>
      <c r="B432" s="75"/>
      <c r="C432" s="28"/>
      <c r="D432" s="27" t="s">
        <v>49</v>
      </c>
      <c r="E432" s="29">
        <f t="shared" ref="E432:E435" si="518">SUM(F432:P432)</f>
        <v>9308</v>
      </c>
      <c r="F432" s="29">
        <f>F437+F442+F447+F452</f>
        <v>4</v>
      </c>
      <c r="G432" s="29">
        <f t="shared" ref="G432:P432" si="519">G437+G442+G447+G452</f>
        <v>0</v>
      </c>
      <c r="H432" s="29">
        <f t="shared" si="519"/>
        <v>0</v>
      </c>
      <c r="I432" s="29">
        <f t="shared" si="519"/>
        <v>0</v>
      </c>
      <c r="J432" s="29">
        <f t="shared" si="519"/>
        <v>2894</v>
      </c>
      <c r="K432" s="29">
        <f t="shared" si="519"/>
        <v>2451.5</v>
      </c>
      <c r="L432" s="29">
        <f t="shared" si="519"/>
        <v>3958.5</v>
      </c>
      <c r="M432" s="29">
        <f t="shared" si="519"/>
        <v>0</v>
      </c>
      <c r="N432" s="29">
        <f t="shared" si="519"/>
        <v>0</v>
      </c>
      <c r="O432" s="29">
        <f t="shared" si="519"/>
        <v>0</v>
      </c>
      <c r="P432" s="29">
        <f t="shared" si="519"/>
        <v>0</v>
      </c>
    </row>
    <row r="433" spans="1:16" s="12" customFormat="1" x14ac:dyDescent="0.25">
      <c r="A433" s="72"/>
      <c r="B433" s="75"/>
      <c r="C433" s="28"/>
      <c r="D433" s="27" t="s">
        <v>51</v>
      </c>
      <c r="E433" s="29">
        <f t="shared" si="518"/>
        <v>396</v>
      </c>
      <c r="F433" s="29">
        <f t="shared" ref="F433:P435" si="520">F438+F443+F448+F453</f>
        <v>396</v>
      </c>
      <c r="G433" s="29">
        <f t="shared" si="520"/>
        <v>0</v>
      </c>
      <c r="H433" s="29">
        <f t="shared" si="520"/>
        <v>0</v>
      </c>
      <c r="I433" s="29">
        <f t="shared" si="520"/>
        <v>0</v>
      </c>
      <c r="J433" s="29">
        <f t="shared" si="520"/>
        <v>0</v>
      </c>
      <c r="K433" s="29">
        <f t="shared" si="520"/>
        <v>0</v>
      </c>
      <c r="L433" s="29">
        <f t="shared" si="520"/>
        <v>0</v>
      </c>
      <c r="M433" s="29">
        <f t="shared" si="520"/>
        <v>0</v>
      </c>
      <c r="N433" s="29">
        <f t="shared" si="520"/>
        <v>0</v>
      </c>
      <c r="O433" s="29">
        <f t="shared" si="520"/>
        <v>0</v>
      </c>
      <c r="P433" s="29">
        <f t="shared" si="520"/>
        <v>0</v>
      </c>
    </row>
    <row r="434" spans="1:16" s="12" customFormat="1" x14ac:dyDescent="0.25">
      <c r="A434" s="72"/>
      <c r="B434" s="75"/>
      <c r="C434" s="28"/>
      <c r="D434" s="27" t="s">
        <v>50</v>
      </c>
      <c r="E434" s="29">
        <f t="shared" si="518"/>
        <v>0</v>
      </c>
      <c r="F434" s="29">
        <f t="shared" si="520"/>
        <v>0</v>
      </c>
      <c r="G434" s="29">
        <f t="shared" si="520"/>
        <v>0</v>
      </c>
      <c r="H434" s="29">
        <f t="shared" si="520"/>
        <v>0</v>
      </c>
      <c r="I434" s="29">
        <f t="shared" si="520"/>
        <v>0</v>
      </c>
      <c r="J434" s="29">
        <f t="shared" si="520"/>
        <v>0</v>
      </c>
      <c r="K434" s="29">
        <f t="shared" si="520"/>
        <v>0</v>
      </c>
      <c r="L434" s="29">
        <f t="shared" si="520"/>
        <v>0</v>
      </c>
      <c r="M434" s="29">
        <f t="shared" si="520"/>
        <v>0</v>
      </c>
      <c r="N434" s="29">
        <f t="shared" si="520"/>
        <v>0</v>
      </c>
      <c r="O434" s="29">
        <f t="shared" si="520"/>
        <v>0</v>
      </c>
      <c r="P434" s="29">
        <f t="shared" si="520"/>
        <v>0</v>
      </c>
    </row>
    <row r="435" spans="1:16" s="12" customFormat="1" x14ac:dyDescent="0.25">
      <c r="A435" s="73"/>
      <c r="B435" s="76"/>
      <c r="C435" s="28"/>
      <c r="D435" s="27" t="s">
        <v>52</v>
      </c>
      <c r="E435" s="29">
        <f t="shared" si="518"/>
        <v>0</v>
      </c>
      <c r="F435" s="29">
        <f t="shared" si="520"/>
        <v>0</v>
      </c>
      <c r="G435" s="29">
        <f t="shared" si="520"/>
        <v>0</v>
      </c>
      <c r="H435" s="29">
        <f t="shared" si="520"/>
        <v>0</v>
      </c>
      <c r="I435" s="29">
        <f t="shared" si="520"/>
        <v>0</v>
      </c>
      <c r="J435" s="29">
        <f t="shared" si="520"/>
        <v>0</v>
      </c>
      <c r="K435" s="29">
        <f t="shared" si="520"/>
        <v>0</v>
      </c>
      <c r="L435" s="29">
        <f t="shared" si="520"/>
        <v>0</v>
      </c>
      <c r="M435" s="29">
        <f t="shared" si="520"/>
        <v>0</v>
      </c>
      <c r="N435" s="29">
        <f t="shared" si="520"/>
        <v>0</v>
      </c>
      <c r="O435" s="29">
        <f t="shared" si="520"/>
        <v>0</v>
      </c>
      <c r="P435" s="29">
        <f t="shared" si="520"/>
        <v>0</v>
      </c>
    </row>
    <row r="436" spans="1:16" s="42" customFormat="1" x14ac:dyDescent="0.25">
      <c r="A436" s="65" t="s">
        <v>214</v>
      </c>
      <c r="B436" s="66" t="s">
        <v>215</v>
      </c>
      <c r="C436" s="43"/>
      <c r="D436" s="16" t="s">
        <v>48</v>
      </c>
      <c r="E436" s="17">
        <f>SUM(F436:P436)</f>
        <v>200</v>
      </c>
      <c r="F436" s="32">
        <f>SUM(F437:F440)</f>
        <v>200</v>
      </c>
      <c r="G436" s="32">
        <f t="shared" ref="G436:P436" si="521">SUM(G437:G440)</f>
        <v>0</v>
      </c>
      <c r="H436" s="32">
        <f t="shared" si="521"/>
        <v>0</v>
      </c>
      <c r="I436" s="32">
        <f t="shared" si="521"/>
        <v>0</v>
      </c>
      <c r="J436" s="32">
        <f t="shared" si="521"/>
        <v>0</v>
      </c>
      <c r="K436" s="32">
        <f t="shared" si="521"/>
        <v>0</v>
      </c>
      <c r="L436" s="32">
        <f t="shared" si="521"/>
        <v>0</v>
      </c>
      <c r="M436" s="32">
        <f t="shared" si="521"/>
        <v>0</v>
      </c>
      <c r="N436" s="32">
        <f t="shared" si="521"/>
        <v>0</v>
      </c>
      <c r="O436" s="32">
        <f t="shared" si="521"/>
        <v>0</v>
      </c>
      <c r="P436" s="32">
        <f t="shared" si="521"/>
        <v>0</v>
      </c>
    </row>
    <row r="437" spans="1:16" s="42" customFormat="1" x14ac:dyDescent="0.25">
      <c r="A437" s="65"/>
      <c r="B437" s="66"/>
      <c r="C437" s="43"/>
      <c r="D437" s="16" t="s">
        <v>49</v>
      </c>
      <c r="E437" s="32">
        <f t="shared" ref="E437:E440" si="522">SUM(F437:P437)</f>
        <v>2</v>
      </c>
      <c r="F437" s="17">
        <v>2</v>
      </c>
      <c r="G437" s="17"/>
      <c r="H437" s="17"/>
      <c r="I437" s="17"/>
      <c r="J437" s="17"/>
      <c r="K437" s="17"/>
      <c r="L437" s="17"/>
      <c r="M437" s="17"/>
      <c r="N437" s="17"/>
      <c r="O437" s="17"/>
      <c r="P437" s="17"/>
    </row>
    <row r="438" spans="1:16" s="42" customFormat="1" x14ac:dyDescent="0.25">
      <c r="A438" s="65"/>
      <c r="B438" s="66"/>
      <c r="C438" s="43"/>
      <c r="D438" s="16" t="s">
        <v>51</v>
      </c>
      <c r="E438" s="32">
        <f t="shared" si="522"/>
        <v>198</v>
      </c>
      <c r="F438" s="17">
        <v>198</v>
      </c>
      <c r="G438" s="17"/>
      <c r="H438" s="17"/>
      <c r="I438" s="17"/>
      <c r="J438" s="17"/>
      <c r="K438" s="17"/>
      <c r="L438" s="17"/>
      <c r="M438" s="17"/>
      <c r="N438" s="17"/>
      <c r="O438" s="17"/>
      <c r="P438" s="17"/>
    </row>
    <row r="439" spans="1:16" s="42" customFormat="1" x14ac:dyDescent="0.25">
      <c r="A439" s="65"/>
      <c r="B439" s="66"/>
      <c r="C439" s="43"/>
      <c r="D439" s="16" t="s">
        <v>50</v>
      </c>
      <c r="E439" s="32">
        <f t="shared" si="522"/>
        <v>0</v>
      </c>
      <c r="F439" s="17"/>
      <c r="G439" s="17"/>
      <c r="H439" s="17"/>
      <c r="I439" s="17"/>
      <c r="J439" s="17"/>
      <c r="K439" s="17"/>
      <c r="L439" s="17"/>
      <c r="M439" s="17"/>
      <c r="N439" s="17"/>
      <c r="O439" s="17"/>
      <c r="P439" s="17"/>
    </row>
    <row r="440" spans="1:16" s="42" customFormat="1" x14ac:dyDescent="0.25">
      <c r="A440" s="65"/>
      <c r="B440" s="66"/>
      <c r="C440" s="43"/>
      <c r="D440" s="16" t="s">
        <v>52</v>
      </c>
      <c r="E440" s="32">
        <f t="shared" si="522"/>
        <v>0</v>
      </c>
      <c r="F440" s="17"/>
      <c r="G440" s="17"/>
      <c r="H440" s="17"/>
      <c r="I440" s="17"/>
      <c r="J440" s="17"/>
      <c r="K440" s="17"/>
      <c r="L440" s="17"/>
      <c r="M440" s="17"/>
      <c r="N440" s="17"/>
      <c r="O440" s="17"/>
      <c r="P440" s="17"/>
    </row>
    <row r="441" spans="1:16" s="42" customFormat="1" x14ac:dyDescent="0.25">
      <c r="A441" s="65" t="s">
        <v>219</v>
      </c>
      <c r="B441" s="66" t="s">
        <v>216</v>
      </c>
      <c r="C441" s="43"/>
      <c r="D441" s="16" t="s">
        <v>48</v>
      </c>
      <c r="E441" s="17">
        <f>SUM(F441:P441)</f>
        <v>100</v>
      </c>
      <c r="F441" s="32">
        <f>SUM(F442:F445)</f>
        <v>100</v>
      </c>
      <c r="G441" s="32">
        <f t="shared" ref="G441:P441" si="523">SUM(G442:G445)</f>
        <v>0</v>
      </c>
      <c r="H441" s="32">
        <f t="shared" si="523"/>
        <v>0</v>
      </c>
      <c r="I441" s="32">
        <f t="shared" si="523"/>
        <v>0</v>
      </c>
      <c r="J441" s="32">
        <f t="shared" si="523"/>
        <v>0</v>
      </c>
      <c r="K441" s="32">
        <f t="shared" si="523"/>
        <v>0</v>
      </c>
      <c r="L441" s="32">
        <f t="shared" si="523"/>
        <v>0</v>
      </c>
      <c r="M441" s="32">
        <f t="shared" si="523"/>
        <v>0</v>
      </c>
      <c r="N441" s="32">
        <f t="shared" si="523"/>
        <v>0</v>
      </c>
      <c r="O441" s="32">
        <f t="shared" si="523"/>
        <v>0</v>
      </c>
      <c r="P441" s="32">
        <f t="shared" si="523"/>
        <v>0</v>
      </c>
    </row>
    <row r="442" spans="1:16" s="42" customFormat="1" x14ac:dyDescent="0.25">
      <c r="A442" s="65"/>
      <c r="B442" s="66"/>
      <c r="C442" s="43"/>
      <c r="D442" s="16" t="s">
        <v>49</v>
      </c>
      <c r="E442" s="32">
        <f t="shared" ref="E442:E445" si="524">SUM(F442:P442)</f>
        <v>1</v>
      </c>
      <c r="F442" s="17">
        <v>1</v>
      </c>
      <c r="G442" s="17"/>
      <c r="H442" s="17"/>
      <c r="I442" s="17"/>
      <c r="J442" s="17"/>
      <c r="K442" s="17"/>
      <c r="L442" s="17"/>
      <c r="M442" s="17"/>
      <c r="N442" s="17"/>
      <c r="O442" s="17"/>
      <c r="P442" s="17"/>
    </row>
    <row r="443" spans="1:16" s="42" customFormat="1" x14ac:dyDescent="0.25">
      <c r="A443" s="65"/>
      <c r="B443" s="66"/>
      <c r="C443" s="43"/>
      <c r="D443" s="16" t="s">
        <v>51</v>
      </c>
      <c r="E443" s="32">
        <f t="shared" si="524"/>
        <v>99</v>
      </c>
      <c r="F443" s="17">
        <v>99</v>
      </c>
      <c r="G443" s="17"/>
      <c r="H443" s="17"/>
      <c r="I443" s="17"/>
      <c r="J443" s="17"/>
      <c r="K443" s="17"/>
      <c r="L443" s="17"/>
      <c r="M443" s="17"/>
      <c r="N443" s="17"/>
      <c r="O443" s="17"/>
      <c r="P443" s="17"/>
    </row>
    <row r="444" spans="1:16" s="42" customFormat="1" x14ac:dyDescent="0.25">
      <c r="A444" s="65"/>
      <c r="B444" s="66"/>
      <c r="C444" s="43"/>
      <c r="D444" s="16" t="s">
        <v>50</v>
      </c>
      <c r="E444" s="32">
        <f t="shared" si="524"/>
        <v>0</v>
      </c>
      <c r="F444" s="17"/>
      <c r="G444" s="17"/>
      <c r="H444" s="17"/>
      <c r="I444" s="17"/>
      <c r="J444" s="17"/>
      <c r="K444" s="17"/>
      <c r="L444" s="17"/>
      <c r="M444" s="17"/>
      <c r="N444" s="17"/>
      <c r="O444" s="17"/>
      <c r="P444" s="17"/>
    </row>
    <row r="445" spans="1:16" s="42" customFormat="1" x14ac:dyDescent="0.25">
      <c r="A445" s="65"/>
      <c r="B445" s="66"/>
      <c r="C445" s="43"/>
      <c r="D445" s="16" t="s">
        <v>52</v>
      </c>
      <c r="E445" s="32">
        <f t="shared" si="524"/>
        <v>0</v>
      </c>
      <c r="F445" s="17"/>
      <c r="G445" s="17"/>
      <c r="H445" s="17"/>
      <c r="I445" s="17"/>
      <c r="J445" s="17"/>
      <c r="K445" s="17"/>
      <c r="L445" s="17"/>
      <c r="M445" s="17"/>
      <c r="N445" s="17"/>
      <c r="O445" s="17"/>
      <c r="P445" s="17"/>
    </row>
    <row r="446" spans="1:16" s="42" customFormat="1" x14ac:dyDescent="0.25">
      <c r="A446" s="65" t="s">
        <v>220</v>
      </c>
      <c r="B446" s="66" t="s">
        <v>217</v>
      </c>
      <c r="C446" s="43"/>
      <c r="D446" s="16" t="s">
        <v>48</v>
      </c>
      <c r="E446" s="17">
        <f>SUM(F446:P446)</f>
        <v>100</v>
      </c>
      <c r="F446" s="32">
        <f>SUM(F447:F450)</f>
        <v>100</v>
      </c>
      <c r="G446" s="32">
        <f t="shared" ref="G446:P446" si="525">SUM(G447:G450)</f>
        <v>0</v>
      </c>
      <c r="H446" s="32">
        <f t="shared" si="525"/>
        <v>0</v>
      </c>
      <c r="I446" s="32">
        <f t="shared" si="525"/>
        <v>0</v>
      </c>
      <c r="J446" s="32">
        <f t="shared" si="525"/>
        <v>0</v>
      </c>
      <c r="K446" s="32">
        <f t="shared" si="525"/>
        <v>0</v>
      </c>
      <c r="L446" s="32">
        <f t="shared" si="525"/>
        <v>0</v>
      </c>
      <c r="M446" s="32">
        <f t="shared" si="525"/>
        <v>0</v>
      </c>
      <c r="N446" s="32">
        <f t="shared" si="525"/>
        <v>0</v>
      </c>
      <c r="O446" s="32">
        <f t="shared" si="525"/>
        <v>0</v>
      </c>
      <c r="P446" s="32">
        <f t="shared" si="525"/>
        <v>0</v>
      </c>
    </row>
    <row r="447" spans="1:16" s="42" customFormat="1" x14ac:dyDescent="0.25">
      <c r="A447" s="65"/>
      <c r="B447" s="66"/>
      <c r="C447" s="43"/>
      <c r="D447" s="16" t="s">
        <v>49</v>
      </c>
      <c r="E447" s="32">
        <f t="shared" ref="E447:E450" si="526">SUM(F447:P447)</f>
        <v>1</v>
      </c>
      <c r="F447" s="17">
        <v>1</v>
      </c>
      <c r="G447" s="17"/>
      <c r="H447" s="17"/>
      <c r="I447" s="17"/>
      <c r="J447" s="17"/>
      <c r="K447" s="17"/>
      <c r="L447" s="17"/>
      <c r="M447" s="17"/>
      <c r="N447" s="17"/>
      <c r="O447" s="17"/>
      <c r="P447" s="17"/>
    </row>
    <row r="448" spans="1:16" s="42" customFormat="1" x14ac:dyDescent="0.25">
      <c r="A448" s="65"/>
      <c r="B448" s="66"/>
      <c r="C448" s="43"/>
      <c r="D448" s="16" t="s">
        <v>51</v>
      </c>
      <c r="E448" s="32">
        <f t="shared" si="526"/>
        <v>99</v>
      </c>
      <c r="F448" s="17">
        <v>99</v>
      </c>
      <c r="G448" s="17"/>
      <c r="H448" s="17"/>
      <c r="I448" s="17"/>
      <c r="J448" s="17"/>
      <c r="K448" s="17"/>
      <c r="L448" s="17"/>
      <c r="M448" s="17"/>
      <c r="N448" s="17"/>
      <c r="O448" s="17"/>
      <c r="P448" s="17"/>
    </row>
    <row r="449" spans="1:16" s="42" customFormat="1" x14ac:dyDescent="0.25">
      <c r="A449" s="65"/>
      <c r="B449" s="66"/>
      <c r="C449" s="43"/>
      <c r="D449" s="16" t="s">
        <v>50</v>
      </c>
      <c r="E449" s="32">
        <f t="shared" si="526"/>
        <v>0</v>
      </c>
      <c r="F449" s="17"/>
      <c r="G449" s="17"/>
      <c r="H449" s="17"/>
      <c r="I449" s="17"/>
      <c r="J449" s="17"/>
      <c r="K449" s="17"/>
      <c r="L449" s="17"/>
      <c r="M449" s="17"/>
      <c r="N449" s="17"/>
      <c r="O449" s="17"/>
      <c r="P449" s="17"/>
    </row>
    <row r="450" spans="1:16" s="42" customFormat="1" x14ac:dyDescent="0.25">
      <c r="A450" s="65"/>
      <c r="B450" s="66"/>
      <c r="C450" s="43"/>
      <c r="D450" s="16" t="s">
        <v>52</v>
      </c>
      <c r="E450" s="32">
        <f t="shared" si="526"/>
        <v>0</v>
      </c>
      <c r="F450" s="17"/>
      <c r="G450" s="17"/>
      <c r="H450" s="17"/>
      <c r="I450" s="17"/>
      <c r="J450" s="17"/>
      <c r="K450" s="17"/>
      <c r="L450" s="17"/>
      <c r="M450" s="17"/>
      <c r="N450" s="17"/>
      <c r="O450" s="17"/>
      <c r="P450" s="17"/>
    </row>
    <row r="451" spans="1:16" s="48" customFormat="1" x14ac:dyDescent="0.25">
      <c r="A451" s="65" t="s">
        <v>218</v>
      </c>
      <c r="B451" s="66" t="s">
        <v>221</v>
      </c>
      <c r="C451" s="49"/>
      <c r="D451" s="16" t="s">
        <v>48</v>
      </c>
      <c r="E451" s="17">
        <f>SUM(F451:P451)</f>
        <v>9304</v>
      </c>
      <c r="F451" s="32">
        <f>SUM(F452:F455)</f>
        <v>0</v>
      </c>
      <c r="G451" s="32">
        <f t="shared" ref="G451:P451" si="527">SUM(G452:G455)</f>
        <v>0</v>
      </c>
      <c r="H451" s="32">
        <f t="shared" si="527"/>
        <v>0</v>
      </c>
      <c r="I451" s="32">
        <f t="shared" si="527"/>
        <v>0</v>
      </c>
      <c r="J451" s="32">
        <f t="shared" si="527"/>
        <v>2894</v>
      </c>
      <c r="K451" s="32">
        <f t="shared" si="527"/>
        <v>2451.5</v>
      </c>
      <c r="L451" s="32">
        <f t="shared" si="527"/>
        <v>3958.5</v>
      </c>
      <c r="M451" s="32">
        <f t="shared" si="527"/>
        <v>0</v>
      </c>
      <c r="N451" s="32">
        <f t="shared" si="527"/>
        <v>0</v>
      </c>
      <c r="O451" s="32">
        <f t="shared" si="527"/>
        <v>0</v>
      </c>
      <c r="P451" s="32">
        <f t="shared" si="527"/>
        <v>0</v>
      </c>
    </row>
    <row r="452" spans="1:16" s="48" customFormat="1" x14ac:dyDescent="0.25">
      <c r="A452" s="65"/>
      <c r="B452" s="66"/>
      <c r="C452" s="49"/>
      <c r="D452" s="16" t="s">
        <v>49</v>
      </c>
      <c r="E452" s="32">
        <f t="shared" ref="E452:E455" si="528">SUM(F452:P452)</f>
        <v>9304</v>
      </c>
      <c r="F452" s="17"/>
      <c r="G452" s="17"/>
      <c r="H452" s="17"/>
      <c r="I452" s="17"/>
      <c r="J452" s="17">
        <v>2894</v>
      </c>
      <c r="K452" s="17">
        <v>2451.5</v>
      </c>
      <c r="L452" s="17">
        <v>3958.5</v>
      </c>
      <c r="M452" s="17"/>
      <c r="N452" s="17"/>
      <c r="O452" s="17"/>
      <c r="P452" s="17"/>
    </row>
    <row r="453" spans="1:16" s="48" customFormat="1" x14ac:dyDescent="0.25">
      <c r="A453" s="65"/>
      <c r="B453" s="66"/>
      <c r="C453" s="49"/>
      <c r="D453" s="16" t="s">
        <v>51</v>
      </c>
      <c r="E453" s="32">
        <f t="shared" si="528"/>
        <v>0</v>
      </c>
      <c r="F453" s="17"/>
      <c r="G453" s="17"/>
      <c r="H453" s="17"/>
      <c r="I453" s="17"/>
      <c r="J453" s="17"/>
      <c r="K453" s="17"/>
      <c r="L453" s="17"/>
      <c r="M453" s="17"/>
      <c r="N453" s="17"/>
      <c r="O453" s="17"/>
      <c r="P453" s="17"/>
    </row>
    <row r="454" spans="1:16" s="48" customFormat="1" x14ac:dyDescent="0.25">
      <c r="A454" s="65"/>
      <c r="B454" s="66"/>
      <c r="C454" s="49"/>
      <c r="D454" s="16" t="s">
        <v>50</v>
      </c>
      <c r="E454" s="32">
        <f t="shared" si="528"/>
        <v>0</v>
      </c>
      <c r="F454" s="17"/>
      <c r="G454" s="17"/>
      <c r="H454" s="17"/>
      <c r="I454" s="17"/>
      <c r="J454" s="17"/>
      <c r="K454" s="17"/>
      <c r="L454" s="17"/>
      <c r="M454" s="17"/>
      <c r="N454" s="17"/>
      <c r="O454" s="17"/>
      <c r="P454" s="17"/>
    </row>
    <row r="455" spans="1:16" s="48" customFormat="1" x14ac:dyDescent="0.25">
      <c r="A455" s="65"/>
      <c r="B455" s="66"/>
      <c r="C455" s="49"/>
      <c r="D455" s="16" t="s">
        <v>52</v>
      </c>
      <c r="E455" s="32">
        <f t="shared" si="528"/>
        <v>0</v>
      </c>
      <c r="F455" s="17"/>
      <c r="G455" s="17"/>
      <c r="H455" s="17"/>
      <c r="I455" s="17"/>
      <c r="J455" s="17"/>
      <c r="K455" s="17"/>
      <c r="L455" s="17"/>
      <c r="M455" s="17"/>
      <c r="N455" s="17"/>
      <c r="O455" s="17"/>
      <c r="P455" s="17"/>
    </row>
    <row r="456" spans="1:16" s="48" customFormat="1" ht="31.5" customHeight="1" x14ac:dyDescent="0.25">
      <c r="A456" s="71" t="s">
        <v>224</v>
      </c>
      <c r="B456" s="74" t="s">
        <v>225</v>
      </c>
      <c r="C456" s="28"/>
      <c r="D456" s="28" t="s">
        <v>48</v>
      </c>
      <c r="E456" s="28">
        <f>SUM(F456:P456)</f>
        <v>15321.1</v>
      </c>
      <c r="F456" s="29">
        <f>SUM(F457:F460)</f>
        <v>1824</v>
      </c>
      <c r="G456" s="29">
        <f t="shared" ref="G456:P456" si="529">SUM(G457:G460)</f>
        <v>4320</v>
      </c>
      <c r="H456" s="29">
        <f t="shared" si="529"/>
        <v>4260.5</v>
      </c>
      <c r="I456" s="29">
        <f t="shared" si="529"/>
        <v>4628</v>
      </c>
      <c r="J456" s="29">
        <f t="shared" si="529"/>
        <v>288.60000000000002</v>
      </c>
      <c r="K456" s="29">
        <f t="shared" si="529"/>
        <v>0</v>
      </c>
      <c r="L456" s="29">
        <f t="shared" si="529"/>
        <v>0</v>
      </c>
      <c r="M456" s="29">
        <f t="shared" si="529"/>
        <v>0</v>
      </c>
      <c r="N456" s="29">
        <f t="shared" si="529"/>
        <v>0</v>
      </c>
      <c r="O456" s="29">
        <f t="shared" si="529"/>
        <v>0</v>
      </c>
      <c r="P456" s="29">
        <f t="shared" si="529"/>
        <v>0</v>
      </c>
    </row>
    <row r="457" spans="1:16" s="12" customFormat="1" x14ac:dyDescent="0.25">
      <c r="A457" s="72"/>
      <c r="B457" s="75"/>
      <c r="C457" s="28"/>
      <c r="D457" s="27" t="s">
        <v>49</v>
      </c>
      <c r="E457" s="29">
        <f t="shared" ref="E457:E460" si="530">SUM(F457:P457)</f>
        <v>2048.9</v>
      </c>
      <c r="F457" s="29">
        <v>300</v>
      </c>
      <c r="G457" s="29">
        <v>822</v>
      </c>
      <c r="H457" s="29">
        <v>660.8</v>
      </c>
      <c r="I457" s="29">
        <v>244.3</v>
      </c>
      <c r="J457" s="29">
        <v>21.8</v>
      </c>
      <c r="K457" s="29"/>
      <c r="L457" s="29"/>
      <c r="M457" s="29"/>
      <c r="N457" s="29"/>
      <c r="O457" s="29"/>
      <c r="P457" s="29"/>
    </row>
    <row r="458" spans="1:16" s="12" customFormat="1" x14ac:dyDescent="0.25">
      <c r="A458" s="72"/>
      <c r="B458" s="75"/>
      <c r="C458" s="28"/>
      <c r="D458" s="27" t="s">
        <v>51</v>
      </c>
      <c r="E458" s="29">
        <f t="shared" si="530"/>
        <v>10752.199999999999</v>
      </c>
      <c r="F458" s="29">
        <v>516</v>
      </c>
      <c r="G458" s="29">
        <v>1986</v>
      </c>
      <c r="H458" s="29">
        <v>3599.7</v>
      </c>
      <c r="I458" s="29">
        <v>4383.7</v>
      </c>
      <c r="J458" s="29">
        <f>54+212.8</f>
        <v>266.8</v>
      </c>
      <c r="K458" s="29"/>
      <c r="L458" s="29"/>
      <c r="M458" s="29"/>
      <c r="N458" s="29"/>
      <c r="O458" s="29"/>
      <c r="P458" s="29"/>
    </row>
    <row r="459" spans="1:16" s="12" customFormat="1" x14ac:dyDescent="0.25">
      <c r="A459" s="72"/>
      <c r="B459" s="75"/>
      <c r="C459" s="28"/>
      <c r="D459" s="27" t="s">
        <v>50</v>
      </c>
      <c r="E459" s="29">
        <f t="shared" si="530"/>
        <v>2520</v>
      </c>
      <c r="F459" s="29">
        <v>1008</v>
      </c>
      <c r="G459" s="29">
        <v>1512</v>
      </c>
      <c r="H459" s="29">
        <f t="shared" ref="H459:J460" si="531">H464+H474+H479+H484</f>
        <v>0</v>
      </c>
      <c r="I459" s="29">
        <f t="shared" si="531"/>
        <v>0</v>
      </c>
      <c r="J459" s="29">
        <f t="shared" si="531"/>
        <v>0</v>
      </c>
      <c r="K459" s="29"/>
      <c r="L459" s="29"/>
      <c r="M459" s="29"/>
      <c r="N459" s="29"/>
      <c r="O459" s="29"/>
      <c r="P459" s="29"/>
    </row>
    <row r="460" spans="1:16" s="12" customFormat="1" x14ac:dyDescent="0.25">
      <c r="A460" s="73"/>
      <c r="B460" s="76"/>
      <c r="C460" s="28"/>
      <c r="D460" s="27" t="s">
        <v>52</v>
      </c>
      <c r="E460" s="29">
        <f t="shared" si="530"/>
        <v>0</v>
      </c>
      <c r="F460" s="29">
        <f>F465+F475+F480+F485</f>
        <v>0</v>
      </c>
      <c r="G460" s="29">
        <f>G465+G475+G480+G485</f>
        <v>0</v>
      </c>
      <c r="H460" s="29">
        <f t="shared" si="531"/>
        <v>0</v>
      </c>
      <c r="I460" s="29">
        <f t="shared" si="531"/>
        <v>0</v>
      </c>
      <c r="J460" s="29">
        <f t="shared" si="531"/>
        <v>0</v>
      </c>
      <c r="K460" s="29"/>
      <c r="L460" s="29"/>
      <c r="M460" s="29"/>
      <c r="N460" s="29"/>
      <c r="O460" s="29"/>
      <c r="P460" s="29"/>
    </row>
    <row r="461" spans="1:16" s="48" customFormat="1" ht="31.5" customHeight="1" x14ac:dyDescent="0.25">
      <c r="A461" s="71" t="s">
        <v>226</v>
      </c>
      <c r="B461" s="74" t="s">
        <v>227</v>
      </c>
      <c r="C461" s="28"/>
      <c r="D461" s="28" t="s">
        <v>48</v>
      </c>
      <c r="E461" s="28">
        <f>SUM(F461:P461)</f>
        <v>5140</v>
      </c>
      <c r="F461" s="29">
        <f>SUM(F462:F465)</f>
        <v>0</v>
      </c>
      <c r="G461" s="29">
        <f t="shared" ref="G461:P461" si="532">SUM(G462:G465)</f>
        <v>3100</v>
      </c>
      <c r="H461" s="29">
        <f t="shared" si="532"/>
        <v>2040</v>
      </c>
      <c r="I461" s="29">
        <f t="shared" si="532"/>
        <v>0</v>
      </c>
      <c r="J461" s="29">
        <f t="shared" si="532"/>
        <v>0</v>
      </c>
      <c r="K461" s="29">
        <f t="shared" si="532"/>
        <v>0</v>
      </c>
      <c r="L461" s="29">
        <f t="shared" si="532"/>
        <v>0</v>
      </c>
      <c r="M461" s="29">
        <f t="shared" si="532"/>
        <v>0</v>
      </c>
      <c r="N461" s="29">
        <f t="shared" si="532"/>
        <v>0</v>
      </c>
      <c r="O461" s="29">
        <f t="shared" si="532"/>
        <v>0</v>
      </c>
      <c r="P461" s="29">
        <f t="shared" si="532"/>
        <v>0</v>
      </c>
    </row>
    <row r="462" spans="1:16" s="12" customFormat="1" x14ac:dyDescent="0.25">
      <c r="A462" s="72"/>
      <c r="B462" s="75"/>
      <c r="C462" s="28"/>
      <c r="D462" s="27" t="s">
        <v>49</v>
      </c>
      <c r="E462" s="29">
        <f t="shared" ref="E462:E465" si="533">SUM(F462:P462)</f>
        <v>1316</v>
      </c>
      <c r="F462" s="29"/>
      <c r="G462" s="29">
        <v>620</v>
      </c>
      <c r="H462" s="29">
        <v>696</v>
      </c>
      <c r="I462" s="29"/>
      <c r="J462" s="29"/>
      <c r="K462" s="29"/>
      <c r="L462" s="29"/>
      <c r="M462" s="29"/>
      <c r="N462" s="29"/>
      <c r="O462" s="29"/>
      <c r="P462" s="29"/>
    </row>
    <row r="463" spans="1:16" s="12" customFormat="1" x14ac:dyDescent="0.25">
      <c r="A463" s="72"/>
      <c r="B463" s="75"/>
      <c r="C463" s="28"/>
      <c r="D463" s="27" t="s">
        <v>51</v>
      </c>
      <c r="E463" s="29">
        <f t="shared" si="533"/>
        <v>3824</v>
      </c>
      <c r="F463" s="29"/>
      <c r="G463" s="29">
        <v>2480</v>
      </c>
      <c r="H463" s="29">
        <v>1344</v>
      </c>
      <c r="I463" s="29"/>
      <c r="J463" s="29"/>
      <c r="K463" s="29"/>
      <c r="L463" s="29"/>
      <c r="M463" s="29"/>
      <c r="N463" s="29"/>
      <c r="O463" s="29"/>
      <c r="P463" s="29"/>
    </row>
    <row r="464" spans="1:16" s="12" customFormat="1" x14ac:dyDescent="0.25">
      <c r="A464" s="72"/>
      <c r="B464" s="75"/>
      <c r="C464" s="28"/>
      <c r="D464" s="27" t="s">
        <v>50</v>
      </c>
      <c r="E464" s="29">
        <f t="shared" si="533"/>
        <v>0</v>
      </c>
      <c r="F464" s="29"/>
      <c r="G464" s="29"/>
      <c r="H464" s="29"/>
      <c r="I464" s="29"/>
      <c r="J464" s="29"/>
      <c r="K464" s="29"/>
      <c r="L464" s="29"/>
      <c r="M464" s="29"/>
      <c r="N464" s="29"/>
      <c r="O464" s="29"/>
      <c r="P464" s="29"/>
    </row>
    <row r="465" spans="1:16" s="12" customFormat="1" x14ac:dyDescent="0.25">
      <c r="A465" s="73"/>
      <c r="B465" s="76"/>
      <c r="C465" s="28"/>
      <c r="D465" s="27" t="s">
        <v>52</v>
      </c>
      <c r="E465" s="29">
        <f t="shared" si="533"/>
        <v>0</v>
      </c>
      <c r="F465" s="29"/>
      <c r="G465" s="29"/>
      <c r="H465" s="29"/>
      <c r="I465" s="29"/>
      <c r="J465" s="29"/>
      <c r="K465" s="29"/>
      <c r="L465" s="29"/>
      <c r="M465" s="29"/>
      <c r="N465" s="29"/>
      <c r="O465" s="29"/>
      <c r="P465" s="29"/>
    </row>
    <row r="466" spans="1:16" s="48" customFormat="1" ht="31.5" customHeight="1" x14ac:dyDescent="0.25">
      <c r="A466" s="71" t="s">
        <v>228</v>
      </c>
      <c r="B466" s="74" t="s">
        <v>229</v>
      </c>
      <c r="C466" s="28"/>
      <c r="D466" s="28" t="s">
        <v>48</v>
      </c>
      <c r="E466" s="28">
        <f>SUM(F466:P466)</f>
        <v>2000</v>
      </c>
      <c r="F466" s="29">
        <f>SUM(F467:F470)</f>
        <v>0</v>
      </c>
      <c r="G466" s="29">
        <f t="shared" ref="G466:P466" si="534">SUM(G467:G470)</f>
        <v>0</v>
      </c>
      <c r="H466" s="29">
        <f t="shared" si="534"/>
        <v>2000</v>
      </c>
      <c r="I466" s="29">
        <f t="shared" si="534"/>
        <v>0</v>
      </c>
      <c r="J466" s="29">
        <f t="shared" si="534"/>
        <v>0</v>
      </c>
      <c r="K466" s="29">
        <f t="shared" si="534"/>
        <v>0</v>
      </c>
      <c r="L466" s="29">
        <f t="shared" si="534"/>
        <v>0</v>
      </c>
      <c r="M466" s="29">
        <f t="shared" si="534"/>
        <v>0</v>
      </c>
      <c r="N466" s="29">
        <f t="shared" si="534"/>
        <v>0</v>
      </c>
      <c r="O466" s="29">
        <f t="shared" si="534"/>
        <v>0</v>
      </c>
      <c r="P466" s="29">
        <f t="shared" si="534"/>
        <v>0</v>
      </c>
    </row>
    <row r="467" spans="1:16" s="12" customFormat="1" x14ac:dyDescent="0.25">
      <c r="A467" s="72"/>
      <c r="B467" s="75"/>
      <c r="C467" s="28"/>
      <c r="D467" s="27" t="s">
        <v>49</v>
      </c>
      <c r="E467" s="29">
        <f t="shared" ref="E467:E470" si="535">SUM(F467:P467)</f>
        <v>2000</v>
      </c>
      <c r="F467" s="29"/>
      <c r="G467" s="29"/>
      <c r="H467" s="29">
        <v>2000</v>
      </c>
      <c r="I467" s="29"/>
      <c r="J467" s="29"/>
      <c r="K467" s="29"/>
      <c r="L467" s="29"/>
      <c r="M467" s="29"/>
      <c r="N467" s="29"/>
      <c r="O467" s="29"/>
      <c r="P467" s="29"/>
    </row>
    <row r="468" spans="1:16" s="12" customFormat="1" x14ac:dyDescent="0.25">
      <c r="A468" s="72"/>
      <c r="B468" s="75"/>
      <c r="C468" s="28"/>
      <c r="D468" s="27" t="s">
        <v>51</v>
      </c>
      <c r="E468" s="29">
        <f t="shared" si="535"/>
        <v>0</v>
      </c>
      <c r="F468" s="29"/>
      <c r="G468" s="29"/>
      <c r="H468" s="29"/>
      <c r="I468" s="29"/>
      <c r="J468" s="29"/>
      <c r="K468" s="29"/>
      <c r="L468" s="29"/>
      <c r="M468" s="29"/>
      <c r="N468" s="29"/>
      <c r="O468" s="29"/>
      <c r="P468" s="29"/>
    </row>
    <row r="469" spans="1:16" s="12" customFormat="1" x14ac:dyDescent="0.25">
      <c r="A469" s="72"/>
      <c r="B469" s="75"/>
      <c r="C469" s="28"/>
      <c r="D469" s="27" t="s">
        <v>50</v>
      </c>
      <c r="E469" s="29">
        <f t="shared" si="535"/>
        <v>0</v>
      </c>
      <c r="F469" s="29"/>
      <c r="G469" s="29"/>
      <c r="H469" s="29"/>
      <c r="I469" s="29"/>
      <c r="J469" s="29"/>
      <c r="K469" s="29"/>
      <c r="L469" s="29"/>
      <c r="M469" s="29"/>
      <c r="N469" s="29"/>
      <c r="O469" s="29"/>
      <c r="P469" s="29"/>
    </row>
    <row r="470" spans="1:16" s="12" customFormat="1" x14ac:dyDescent="0.25">
      <c r="A470" s="73"/>
      <c r="B470" s="76"/>
      <c r="C470" s="28"/>
      <c r="D470" s="27" t="s">
        <v>52</v>
      </c>
      <c r="E470" s="29">
        <f t="shared" si="535"/>
        <v>0</v>
      </c>
      <c r="F470" s="29"/>
      <c r="G470" s="29"/>
      <c r="H470" s="29"/>
      <c r="I470" s="29"/>
      <c r="J470" s="29"/>
      <c r="K470" s="29"/>
      <c r="L470" s="29"/>
      <c r="M470" s="29"/>
      <c r="N470" s="29"/>
      <c r="O470" s="29"/>
      <c r="P470" s="29"/>
    </row>
    <row r="471" spans="1:16" x14ac:dyDescent="0.25">
      <c r="B471" s="23"/>
    </row>
    <row r="472" spans="1:16" x14ac:dyDescent="0.25">
      <c r="B472" s="23"/>
    </row>
    <row r="473" spans="1:16" x14ac:dyDescent="0.25">
      <c r="B473" s="23"/>
    </row>
    <row r="474" spans="1:16" x14ac:dyDescent="0.25">
      <c r="B474" s="23"/>
    </row>
    <row r="475" spans="1:16" x14ac:dyDescent="0.25">
      <c r="B475" s="23"/>
    </row>
    <row r="476" spans="1:16" x14ac:dyDescent="0.25">
      <c r="B476" s="23"/>
    </row>
    <row r="477" spans="1:16" x14ac:dyDescent="0.25">
      <c r="B477" s="23"/>
    </row>
    <row r="478" spans="1:16" x14ac:dyDescent="0.25">
      <c r="B478" s="23"/>
    </row>
    <row r="479" spans="1:16" x14ac:dyDescent="0.25">
      <c r="B479" s="23"/>
    </row>
    <row r="480" spans="1:16" x14ac:dyDescent="0.25">
      <c r="B480" s="23"/>
    </row>
    <row r="481" spans="2:2" x14ac:dyDescent="0.25">
      <c r="B481" s="23"/>
    </row>
    <row r="482" spans="2:2" x14ac:dyDescent="0.25">
      <c r="B482" s="23"/>
    </row>
    <row r="483" spans="2:2" x14ac:dyDescent="0.25">
      <c r="B483" s="23"/>
    </row>
    <row r="484" spans="2:2" x14ac:dyDescent="0.25">
      <c r="B484" s="23"/>
    </row>
    <row r="485" spans="2:2" x14ac:dyDescent="0.25">
      <c r="B485" s="23"/>
    </row>
    <row r="486" spans="2:2" x14ac:dyDescent="0.25">
      <c r="B486" s="23"/>
    </row>
    <row r="487" spans="2:2" x14ac:dyDescent="0.25">
      <c r="B487" s="23"/>
    </row>
    <row r="488" spans="2:2" x14ac:dyDescent="0.25">
      <c r="B488" s="23"/>
    </row>
    <row r="489" spans="2:2" x14ac:dyDescent="0.25">
      <c r="B489" s="23"/>
    </row>
    <row r="490" spans="2:2" x14ac:dyDescent="0.25">
      <c r="B490" s="23"/>
    </row>
    <row r="491" spans="2:2" x14ac:dyDescent="0.25">
      <c r="B491" s="23"/>
    </row>
    <row r="492" spans="2:2" x14ac:dyDescent="0.25">
      <c r="B492" s="23"/>
    </row>
    <row r="493" spans="2:2" x14ac:dyDescent="0.25">
      <c r="B493" s="23"/>
    </row>
    <row r="494" spans="2:2" x14ac:dyDescent="0.25">
      <c r="B494" s="23"/>
    </row>
    <row r="495" spans="2:2" x14ac:dyDescent="0.25">
      <c r="B495" s="23"/>
    </row>
    <row r="496" spans="2:2" x14ac:dyDescent="0.25">
      <c r="B496" s="23"/>
    </row>
    <row r="497" spans="2:2" x14ac:dyDescent="0.25">
      <c r="B497" s="23"/>
    </row>
    <row r="498" spans="2:2" x14ac:dyDescent="0.25">
      <c r="B498" s="23"/>
    </row>
    <row r="499" spans="2:2" x14ac:dyDescent="0.25">
      <c r="B499" s="23"/>
    </row>
    <row r="500" spans="2:2" x14ac:dyDescent="0.25">
      <c r="B500" s="23"/>
    </row>
    <row r="501" spans="2:2" x14ac:dyDescent="0.25">
      <c r="B501" s="23"/>
    </row>
    <row r="502" spans="2:2" x14ac:dyDescent="0.25">
      <c r="B502" s="23"/>
    </row>
    <row r="503" spans="2:2" x14ac:dyDescent="0.25">
      <c r="B503" s="23"/>
    </row>
    <row r="504" spans="2:2" x14ac:dyDescent="0.25">
      <c r="B504" s="23"/>
    </row>
    <row r="505" spans="2:2" x14ac:dyDescent="0.25">
      <c r="B505" s="23"/>
    </row>
    <row r="506" spans="2:2" x14ac:dyDescent="0.25">
      <c r="B506" s="23"/>
    </row>
    <row r="507" spans="2:2" x14ac:dyDescent="0.25">
      <c r="B507" s="23"/>
    </row>
    <row r="508" spans="2:2" x14ac:dyDescent="0.25">
      <c r="B508" s="23"/>
    </row>
    <row r="509" spans="2:2" x14ac:dyDescent="0.25">
      <c r="B509" s="23"/>
    </row>
    <row r="510" spans="2:2" x14ac:dyDescent="0.25">
      <c r="B510" s="23"/>
    </row>
    <row r="511" spans="2:2" x14ac:dyDescent="0.25">
      <c r="B511" s="23"/>
    </row>
    <row r="512" spans="2:2" x14ac:dyDescent="0.25">
      <c r="B512" s="23"/>
    </row>
    <row r="513" spans="2:2" x14ac:dyDescent="0.25">
      <c r="B513" s="23"/>
    </row>
    <row r="514" spans="2:2" x14ac:dyDescent="0.25">
      <c r="B514" s="23"/>
    </row>
    <row r="515" spans="2:2" x14ac:dyDescent="0.25">
      <c r="B515" s="23"/>
    </row>
    <row r="516" spans="2:2" x14ac:dyDescent="0.25">
      <c r="B516" s="23"/>
    </row>
    <row r="517" spans="2:2" x14ac:dyDescent="0.25">
      <c r="B517" s="23"/>
    </row>
    <row r="518" spans="2:2" x14ac:dyDescent="0.25">
      <c r="B518" s="23"/>
    </row>
    <row r="519" spans="2:2" x14ac:dyDescent="0.25">
      <c r="B519" s="23"/>
    </row>
    <row r="520" spans="2:2" x14ac:dyDescent="0.25">
      <c r="B520" s="23"/>
    </row>
    <row r="521" spans="2:2" x14ac:dyDescent="0.25">
      <c r="B521" s="23"/>
    </row>
    <row r="522" spans="2:2" x14ac:dyDescent="0.25">
      <c r="B522" s="23"/>
    </row>
    <row r="523" spans="2:2" x14ac:dyDescent="0.25">
      <c r="B523" s="23"/>
    </row>
    <row r="524" spans="2:2" x14ac:dyDescent="0.25">
      <c r="B524" s="23"/>
    </row>
    <row r="525" spans="2:2" x14ac:dyDescent="0.25">
      <c r="B525" s="23"/>
    </row>
    <row r="526" spans="2:2" x14ac:dyDescent="0.25">
      <c r="B526" s="23"/>
    </row>
    <row r="527" spans="2:2" x14ac:dyDescent="0.25">
      <c r="B527" s="23"/>
    </row>
    <row r="528" spans="2:2" x14ac:dyDescent="0.25">
      <c r="B528" s="23"/>
    </row>
    <row r="529" spans="2:2" x14ac:dyDescent="0.25">
      <c r="B529" s="23"/>
    </row>
    <row r="530" spans="2:2" x14ac:dyDescent="0.25">
      <c r="B530" s="23"/>
    </row>
    <row r="531" spans="2:2" x14ac:dyDescent="0.25">
      <c r="B531" s="23"/>
    </row>
    <row r="532" spans="2:2" x14ac:dyDescent="0.25">
      <c r="B532" s="23"/>
    </row>
    <row r="533" spans="2:2" x14ac:dyDescent="0.25">
      <c r="B533" s="23"/>
    </row>
    <row r="534" spans="2:2" x14ac:dyDescent="0.25">
      <c r="B534" s="23"/>
    </row>
    <row r="535" spans="2:2" x14ac:dyDescent="0.25">
      <c r="B535" s="23"/>
    </row>
    <row r="536" spans="2:2" x14ac:dyDescent="0.25">
      <c r="B536" s="23"/>
    </row>
    <row r="537" spans="2:2" x14ac:dyDescent="0.25">
      <c r="B537" s="23"/>
    </row>
    <row r="538" spans="2:2" x14ac:dyDescent="0.25">
      <c r="B538" s="23"/>
    </row>
    <row r="539" spans="2:2" x14ac:dyDescent="0.25">
      <c r="B539" s="23"/>
    </row>
    <row r="540" spans="2:2" x14ac:dyDescent="0.25">
      <c r="B540" s="23"/>
    </row>
    <row r="541" spans="2:2" x14ac:dyDescent="0.25">
      <c r="B541" s="23"/>
    </row>
    <row r="542" spans="2:2" x14ac:dyDescent="0.25">
      <c r="B542" s="23"/>
    </row>
    <row r="543" spans="2:2" x14ac:dyDescent="0.25">
      <c r="B543" s="23"/>
    </row>
    <row r="544" spans="2:2" x14ac:dyDescent="0.25">
      <c r="B544" s="23"/>
    </row>
    <row r="545" spans="2:2" x14ac:dyDescent="0.25">
      <c r="B545" s="23"/>
    </row>
    <row r="546" spans="2:2" x14ac:dyDescent="0.25">
      <c r="B546" s="23"/>
    </row>
    <row r="547" spans="2:2" x14ac:dyDescent="0.25">
      <c r="B547" s="23"/>
    </row>
    <row r="548" spans="2:2" x14ac:dyDescent="0.25">
      <c r="B548" s="23"/>
    </row>
    <row r="549" spans="2:2" x14ac:dyDescent="0.25">
      <c r="B549" s="23"/>
    </row>
    <row r="550" spans="2:2" x14ac:dyDescent="0.25">
      <c r="B550" s="23"/>
    </row>
    <row r="551" spans="2:2" x14ac:dyDescent="0.25">
      <c r="B551" s="23"/>
    </row>
    <row r="552" spans="2:2" x14ac:dyDescent="0.25">
      <c r="B552" s="23"/>
    </row>
    <row r="553" spans="2:2" x14ac:dyDescent="0.25">
      <c r="B553" s="23"/>
    </row>
    <row r="554" spans="2:2" x14ac:dyDescent="0.25">
      <c r="B554" s="23"/>
    </row>
    <row r="555" spans="2:2" x14ac:dyDescent="0.25">
      <c r="B555" s="23"/>
    </row>
    <row r="556" spans="2:2" x14ac:dyDescent="0.25">
      <c r="B556" s="23"/>
    </row>
    <row r="557" spans="2:2" x14ac:dyDescent="0.25">
      <c r="B557" s="23"/>
    </row>
    <row r="558" spans="2:2" x14ac:dyDescent="0.25">
      <c r="B558" s="23"/>
    </row>
    <row r="559" spans="2:2" x14ac:dyDescent="0.25">
      <c r="B559" s="23"/>
    </row>
    <row r="560" spans="2:2" x14ac:dyDescent="0.25">
      <c r="B560" s="23"/>
    </row>
    <row r="561" spans="2:2" x14ac:dyDescent="0.25">
      <c r="B561" s="23"/>
    </row>
    <row r="562" spans="2:2" x14ac:dyDescent="0.25">
      <c r="B562" s="23"/>
    </row>
    <row r="563" spans="2:2" x14ac:dyDescent="0.25">
      <c r="B563" s="23"/>
    </row>
    <row r="564" spans="2:2" x14ac:dyDescent="0.25">
      <c r="B564" s="23"/>
    </row>
    <row r="565" spans="2:2" x14ac:dyDescent="0.25">
      <c r="B565" s="23"/>
    </row>
    <row r="566" spans="2:2" x14ac:dyDescent="0.25">
      <c r="B566" s="23"/>
    </row>
    <row r="567" spans="2:2" x14ac:dyDescent="0.25">
      <c r="B567" s="23"/>
    </row>
    <row r="568" spans="2:2" x14ac:dyDescent="0.25">
      <c r="B568" s="23"/>
    </row>
    <row r="569" spans="2:2" x14ac:dyDescent="0.25">
      <c r="B569" s="23"/>
    </row>
    <row r="570" spans="2:2" x14ac:dyDescent="0.25">
      <c r="B570" s="23"/>
    </row>
    <row r="571" spans="2:2" x14ac:dyDescent="0.25">
      <c r="B571" s="23"/>
    </row>
    <row r="572" spans="2:2" x14ac:dyDescent="0.25">
      <c r="B572" s="23"/>
    </row>
    <row r="573" spans="2:2" x14ac:dyDescent="0.25">
      <c r="B573" s="23"/>
    </row>
    <row r="574" spans="2:2" x14ac:dyDescent="0.25">
      <c r="B574" s="23"/>
    </row>
    <row r="575" spans="2:2" x14ac:dyDescent="0.25">
      <c r="B575" s="23"/>
    </row>
    <row r="576" spans="2:2" x14ac:dyDescent="0.25">
      <c r="B576" s="23"/>
    </row>
    <row r="577" spans="2:2" x14ac:dyDescent="0.25">
      <c r="B577" s="23"/>
    </row>
    <row r="578" spans="2:2" x14ac:dyDescent="0.25">
      <c r="B578" s="23"/>
    </row>
    <row r="579" spans="2:2" x14ac:dyDescent="0.25">
      <c r="B579" s="23"/>
    </row>
    <row r="580" spans="2:2" x14ac:dyDescent="0.25">
      <c r="B580" s="23"/>
    </row>
    <row r="581" spans="2:2" x14ac:dyDescent="0.25">
      <c r="B581" s="23"/>
    </row>
    <row r="582" spans="2:2" x14ac:dyDescent="0.25">
      <c r="B582" s="23"/>
    </row>
    <row r="583" spans="2:2" x14ac:dyDescent="0.25">
      <c r="B583" s="23"/>
    </row>
    <row r="584" spans="2:2" x14ac:dyDescent="0.25">
      <c r="B584" s="23"/>
    </row>
    <row r="585" spans="2:2" x14ac:dyDescent="0.25">
      <c r="B585" s="23"/>
    </row>
    <row r="586" spans="2:2" x14ac:dyDescent="0.25">
      <c r="B586" s="23"/>
    </row>
    <row r="587" spans="2:2" x14ac:dyDescent="0.25">
      <c r="B587" s="23"/>
    </row>
    <row r="588" spans="2:2" x14ac:dyDescent="0.25">
      <c r="B588" s="23"/>
    </row>
    <row r="589" spans="2:2" x14ac:dyDescent="0.25">
      <c r="B589" s="23"/>
    </row>
    <row r="590" spans="2:2" x14ac:dyDescent="0.25">
      <c r="B590" s="23"/>
    </row>
    <row r="591" spans="2:2" x14ac:dyDescent="0.25">
      <c r="B591" s="23"/>
    </row>
    <row r="592" spans="2:2" x14ac:dyDescent="0.25">
      <c r="B592" s="23"/>
    </row>
    <row r="593" spans="2:2" x14ac:dyDescent="0.25">
      <c r="B593" s="23"/>
    </row>
    <row r="594" spans="2:2" x14ac:dyDescent="0.25">
      <c r="B594" s="23"/>
    </row>
    <row r="595" spans="2:2" x14ac:dyDescent="0.25">
      <c r="B595" s="23"/>
    </row>
    <row r="596" spans="2:2" x14ac:dyDescent="0.25">
      <c r="B596" s="23"/>
    </row>
    <row r="597" spans="2:2" x14ac:dyDescent="0.25">
      <c r="B597" s="23"/>
    </row>
    <row r="598" spans="2:2" x14ac:dyDescent="0.25">
      <c r="B598" s="23"/>
    </row>
    <row r="599" spans="2:2" x14ac:dyDescent="0.25">
      <c r="B599" s="23"/>
    </row>
    <row r="600" spans="2:2" x14ac:dyDescent="0.25">
      <c r="B600" s="23"/>
    </row>
    <row r="601" spans="2:2" x14ac:dyDescent="0.25">
      <c r="B601" s="23"/>
    </row>
    <row r="602" spans="2:2" x14ac:dyDescent="0.25">
      <c r="B602" s="23"/>
    </row>
    <row r="603" spans="2:2" x14ac:dyDescent="0.25">
      <c r="B603" s="23"/>
    </row>
    <row r="604" spans="2:2" x14ac:dyDescent="0.25">
      <c r="B604" s="23"/>
    </row>
    <row r="605" spans="2:2" x14ac:dyDescent="0.25">
      <c r="B605" s="23"/>
    </row>
    <row r="606" spans="2:2" x14ac:dyDescent="0.25">
      <c r="B606" s="23"/>
    </row>
    <row r="607" spans="2:2" x14ac:dyDescent="0.25">
      <c r="B607" s="23"/>
    </row>
    <row r="608" spans="2:2" x14ac:dyDescent="0.25">
      <c r="B608" s="23"/>
    </row>
    <row r="609" spans="2:2" x14ac:dyDescent="0.25">
      <c r="B609" s="23"/>
    </row>
    <row r="610" spans="2:2" x14ac:dyDescent="0.25">
      <c r="B610" s="23"/>
    </row>
    <row r="611" spans="2:2" x14ac:dyDescent="0.25">
      <c r="B611" s="23"/>
    </row>
    <row r="612" spans="2:2" x14ac:dyDescent="0.25">
      <c r="B612" s="23"/>
    </row>
    <row r="613" spans="2:2" x14ac:dyDescent="0.25">
      <c r="B613" s="23"/>
    </row>
    <row r="614" spans="2:2" x14ac:dyDescent="0.25">
      <c r="B614" s="23"/>
    </row>
    <row r="615" spans="2:2" x14ac:dyDescent="0.25">
      <c r="B615" s="23"/>
    </row>
    <row r="616" spans="2:2" x14ac:dyDescent="0.25">
      <c r="B616" s="23"/>
    </row>
    <row r="617" spans="2:2" x14ac:dyDescent="0.25">
      <c r="B617" s="23"/>
    </row>
    <row r="618" spans="2:2" x14ac:dyDescent="0.25">
      <c r="B618" s="23"/>
    </row>
    <row r="619" spans="2:2" x14ac:dyDescent="0.25">
      <c r="B619" s="23"/>
    </row>
    <row r="620" spans="2:2" x14ac:dyDescent="0.25">
      <c r="B620" s="23"/>
    </row>
    <row r="621" spans="2:2" x14ac:dyDescent="0.25">
      <c r="B621" s="23"/>
    </row>
    <row r="622" spans="2:2" x14ac:dyDescent="0.25">
      <c r="B622" s="23"/>
    </row>
    <row r="623" spans="2:2" x14ac:dyDescent="0.25">
      <c r="B623" s="23"/>
    </row>
    <row r="624" spans="2:2" x14ac:dyDescent="0.25">
      <c r="B624" s="23"/>
    </row>
    <row r="625" spans="2:2" x14ac:dyDescent="0.25">
      <c r="B625" s="23"/>
    </row>
    <row r="626" spans="2:2" x14ac:dyDescent="0.25">
      <c r="B626" s="23"/>
    </row>
    <row r="627" spans="2:2" x14ac:dyDescent="0.25">
      <c r="B627" s="23"/>
    </row>
    <row r="628" spans="2:2" x14ac:dyDescent="0.25">
      <c r="B628" s="23"/>
    </row>
    <row r="629" spans="2:2" x14ac:dyDescent="0.25">
      <c r="B629" s="23"/>
    </row>
    <row r="630" spans="2:2" x14ac:dyDescent="0.25">
      <c r="B630" s="23"/>
    </row>
    <row r="631" spans="2:2" x14ac:dyDescent="0.25">
      <c r="B631" s="23"/>
    </row>
    <row r="632" spans="2:2" x14ac:dyDescent="0.25">
      <c r="B632" s="23"/>
    </row>
    <row r="633" spans="2:2" x14ac:dyDescent="0.25">
      <c r="B633" s="23"/>
    </row>
    <row r="634" spans="2:2" x14ac:dyDescent="0.25">
      <c r="B634" s="23"/>
    </row>
    <row r="635" spans="2:2" x14ac:dyDescent="0.25">
      <c r="B635" s="23"/>
    </row>
    <row r="636" spans="2:2" x14ac:dyDescent="0.25">
      <c r="B636" s="23"/>
    </row>
    <row r="637" spans="2:2" x14ac:dyDescent="0.25">
      <c r="B637" s="23"/>
    </row>
    <row r="638" spans="2:2" x14ac:dyDescent="0.25">
      <c r="B638" s="23"/>
    </row>
    <row r="639" spans="2:2" x14ac:dyDescent="0.25">
      <c r="B639" s="23"/>
    </row>
    <row r="640" spans="2:2" x14ac:dyDescent="0.25">
      <c r="B640" s="23"/>
    </row>
    <row r="641" spans="2:2" x14ac:dyDescent="0.25">
      <c r="B641" s="23"/>
    </row>
    <row r="642" spans="2:2" x14ac:dyDescent="0.25">
      <c r="B642" s="23"/>
    </row>
    <row r="643" spans="2:2" x14ac:dyDescent="0.25">
      <c r="B643" s="23"/>
    </row>
    <row r="644" spans="2:2" x14ac:dyDescent="0.25">
      <c r="B644" s="23"/>
    </row>
    <row r="645" spans="2:2" x14ac:dyDescent="0.25">
      <c r="B645" s="23"/>
    </row>
    <row r="646" spans="2:2" x14ac:dyDescent="0.25">
      <c r="B646" s="23"/>
    </row>
    <row r="647" spans="2:2" x14ac:dyDescent="0.25">
      <c r="B647" s="23"/>
    </row>
    <row r="648" spans="2:2" x14ac:dyDescent="0.25">
      <c r="B648" s="23"/>
    </row>
    <row r="649" spans="2:2" x14ac:dyDescent="0.25">
      <c r="B649" s="23"/>
    </row>
    <row r="650" spans="2:2" x14ac:dyDescent="0.25">
      <c r="B650" s="23"/>
    </row>
    <row r="651" spans="2:2" x14ac:dyDescent="0.25">
      <c r="B651" s="23"/>
    </row>
    <row r="652" spans="2:2" x14ac:dyDescent="0.25">
      <c r="B652" s="23"/>
    </row>
    <row r="653" spans="2:2" x14ac:dyDescent="0.25">
      <c r="B653" s="23"/>
    </row>
    <row r="654" spans="2:2" x14ac:dyDescent="0.25">
      <c r="B654" s="23"/>
    </row>
    <row r="655" spans="2:2" x14ac:dyDescent="0.25">
      <c r="B655" s="23"/>
    </row>
    <row r="656" spans="2:2" x14ac:dyDescent="0.25">
      <c r="B656" s="23"/>
    </row>
    <row r="657" spans="2:2" x14ac:dyDescent="0.25">
      <c r="B657" s="23"/>
    </row>
    <row r="658" spans="2:2" x14ac:dyDescent="0.25">
      <c r="B658" s="23"/>
    </row>
    <row r="659" spans="2:2" x14ac:dyDescent="0.25">
      <c r="B659" s="23"/>
    </row>
    <row r="660" spans="2:2" x14ac:dyDescent="0.25">
      <c r="B660" s="23"/>
    </row>
    <row r="661" spans="2:2" x14ac:dyDescent="0.25">
      <c r="B661" s="23"/>
    </row>
    <row r="662" spans="2:2" x14ac:dyDescent="0.25">
      <c r="B662" s="23"/>
    </row>
    <row r="663" spans="2:2" x14ac:dyDescent="0.25">
      <c r="B663" s="23"/>
    </row>
    <row r="664" spans="2:2" x14ac:dyDescent="0.25">
      <c r="B664" s="23"/>
    </row>
    <row r="665" spans="2:2" x14ac:dyDescent="0.25">
      <c r="B665" s="23"/>
    </row>
    <row r="666" spans="2:2" x14ac:dyDescent="0.25">
      <c r="B666" s="23"/>
    </row>
    <row r="667" spans="2:2" x14ac:dyDescent="0.25">
      <c r="B667" s="23"/>
    </row>
    <row r="668" spans="2:2" x14ac:dyDescent="0.25">
      <c r="B668" s="23"/>
    </row>
    <row r="669" spans="2:2" x14ac:dyDescent="0.25">
      <c r="B669" s="23"/>
    </row>
    <row r="670" spans="2:2" x14ac:dyDescent="0.25">
      <c r="B670" s="23"/>
    </row>
    <row r="671" spans="2:2" x14ac:dyDescent="0.25">
      <c r="B671" s="23"/>
    </row>
    <row r="672" spans="2:2" x14ac:dyDescent="0.25">
      <c r="B672" s="23"/>
    </row>
    <row r="673" spans="2:2" x14ac:dyDescent="0.25">
      <c r="B673" s="23"/>
    </row>
    <row r="674" spans="2:2" x14ac:dyDescent="0.25">
      <c r="B674" s="23"/>
    </row>
    <row r="675" spans="2:2" x14ac:dyDescent="0.25">
      <c r="B675" s="23"/>
    </row>
    <row r="676" spans="2:2" x14ac:dyDescent="0.25">
      <c r="B676" s="23"/>
    </row>
    <row r="677" spans="2:2" x14ac:dyDescent="0.25">
      <c r="B677" s="23"/>
    </row>
    <row r="678" spans="2:2" x14ac:dyDescent="0.25">
      <c r="B678" s="23"/>
    </row>
    <row r="679" spans="2:2" x14ac:dyDescent="0.25">
      <c r="B679" s="23"/>
    </row>
    <row r="680" spans="2:2" x14ac:dyDescent="0.25">
      <c r="B680" s="23"/>
    </row>
    <row r="681" spans="2:2" x14ac:dyDescent="0.25">
      <c r="B681" s="23"/>
    </row>
    <row r="682" spans="2:2" x14ac:dyDescent="0.25">
      <c r="B682" s="23"/>
    </row>
    <row r="683" spans="2:2" x14ac:dyDescent="0.25">
      <c r="B683" s="23"/>
    </row>
    <row r="684" spans="2:2" x14ac:dyDescent="0.25">
      <c r="B684" s="23"/>
    </row>
    <row r="685" spans="2:2" x14ac:dyDescent="0.25">
      <c r="B685" s="23"/>
    </row>
    <row r="686" spans="2:2" x14ac:dyDescent="0.25">
      <c r="B686" s="23"/>
    </row>
    <row r="687" spans="2:2" x14ac:dyDescent="0.25">
      <c r="B687" s="23"/>
    </row>
    <row r="688" spans="2:2" x14ac:dyDescent="0.25">
      <c r="B688" s="23"/>
    </row>
    <row r="689" spans="2:2" x14ac:dyDescent="0.25">
      <c r="B689" s="23"/>
    </row>
    <row r="690" spans="2:2" x14ac:dyDescent="0.25">
      <c r="B690" s="23"/>
    </row>
    <row r="691" spans="2:2" x14ac:dyDescent="0.25">
      <c r="B691" s="23"/>
    </row>
    <row r="692" spans="2:2" x14ac:dyDescent="0.25">
      <c r="B692" s="23"/>
    </row>
    <row r="693" spans="2:2" x14ac:dyDescent="0.25">
      <c r="B693" s="23"/>
    </row>
    <row r="694" spans="2:2" x14ac:dyDescent="0.25">
      <c r="B694" s="23"/>
    </row>
    <row r="695" spans="2:2" x14ac:dyDescent="0.25">
      <c r="B695" s="23"/>
    </row>
    <row r="696" spans="2:2" x14ac:dyDescent="0.25">
      <c r="B696" s="23"/>
    </row>
    <row r="697" spans="2:2" x14ac:dyDescent="0.25">
      <c r="B697" s="23"/>
    </row>
    <row r="698" spans="2:2" x14ac:dyDescent="0.25">
      <c r="B698" s="23"/>
    </row>
    <row r="699" spans="2:2" x14ac:dyDescent="0.25">
      <c r="B699" s="23"/>
    </row>
    <row r="700" spans="2:2" x14ac:dyDescent="0.25">
      <c r="B700" s="23"/>
    </row>
    <row r="701" spans="2:2" x14ac:dyDescent="0.25">
      <c r="B701" s="23"/>
    </row>
    <row r="702" spans="2:2" x14ac:dyDescent="0.25">
      <c r="B702" s="23"/>
    </row>
    <row r="703" spans="2:2" x14ac:dyDescent="0.25">
      <c r="B703" s="23"/>
    </row>
    <row r="704" spans="2:2" x14ac:dyDescent="0.25">
      <c r="B704" s="23"/>
    </row>
    <row r="705" spans="2:2" x14ac:dyDescent="0.25">
      <c r="B705" s="23"/>
    </row>
    <row r="706" spans="2:2" x14ac:dyDescent="0.25">
      <c r="B706" s="23"/>
    </row>
    <row r="707" spans="2:2" x14ac:dyDescent="0.25">
      <c r="B707" s="23"/>
    </row>
    <row r="708" spans="2:2" x14ac:dyDescent="0.25">
      <c r="B708" s="23"/>
    </row>
    <row r="709" spans="2:2" x14ac:dyDescent="0.25">
      <c r="B709" s="23"/>
    </row>
    <row r="710" spans="2:2" x14ac:dyDescent="0.25">
      <c r="B710" s="23"/>
    </row>
    <row r="711" spans="2:2" x14ac:dyDescent="0.25">
      <c r="B711" s="23"/>
    </row>
    <row r="712" spans="2:2" x14ac:dyDescent="0.25">
      <c r="B712" s="23"/>
    </row>
    <row r="713" spans="2:2" x14ac:dyDescent="0.25">
      <c r="B713" s="23"/>
    </row>
    <row r="714" spans="2:2" x14ac:dyDescent="0.25">
      <c r="B714" s="23"/>
    </row>
    <row r="715" spans="2:2" x14ac:dyDescent="0.25">
      <c r="B715" s="23"/>
    </row>
  </sheetData>
  <mergeCells count="192">
    <mergeCell ref="A466:A470"/>
    <mergeCell ref="B466:B470"/>
    <mergeCell ref="A451:A455"/>
    <mergeCell ref="B451:B455"/>
    <mergeCell ref="A216:A220"/>
    <mergeCell ref="B216:B220"/>
    <mergeCell ref="A456:A460"/>
    <mergeCell ref="B456:B460"/>
    <mergeCell ref="A461:A465"/>
    <mergeCell ref="B461:B465"/>
    <mergeCell ref="A436:A440"/>
    <mergeCell ref="B436:B440"/>
    <mergeCell ref="A441:A445"/>
    <mergeCell ref="B441:B445"/>
    <mergeCell ref="A446:A450"/>
    <mergeCell ref="B446:B450"/>
    <mergeCell ref="A411:A415"/>
    <mergeCell ref="B411:B415"/>
    <mergeCell ref="A416:A420"/>
    <mergeCell ref="B416:B420"/>
    <mergeCell ref="A421:A425"/>
    <mergeCell ref="B421:B425"/>
    <mergeCell ref="A426:A430"/>
    <mergeCell ref="B426:B430"/>
    <mergeCell ref="A431:A435"/>
    <mergeCell ref="B431:B435"/>
    <mergeCell ref="A186:A190"/>
    <mergeCell ref="B186:B190"/>
    <mergeCell ref="A191:A195"/>
    <mergeCell ref="B191:B195"/>
    <mergeCell ref="A16:A20"/>
    <mergeCell ref="B16:B20"/>
    <mergeCell ref="A171:A175"/>
    <mergeCell ref="B171:B175"/>
    <mergeCell ref="A176:A180"/>
    <mergeCell ref="B176:B180"/>
    <mergeCell ref="A181:A185"/>
    <mergeCell ref="B181:B185"/>
    <mergeCell ref="A156:A160"/>
    <mergeCell ref="B156:B160"/>
    <mergeCell ref="A166:A170"/>
    <mergeCell ref="B166:B170"/>
    <mergeCell ref="A141:A145"/>
    <mergeCell ref="B141:B145"/>
    <mergeCell ref="A146:A150"/>
    <mergeCell ref="B146:B150"/>
    <mergeCell ref="A151:A155"/>
    <mergeCell ref="B151:B155"/>
    <mergeCell ref="A161:A165"/>
    <mergeCell ref="B161:B165"/>
    <mergeCell ref="A121:A125"/>
    <mergeCell ref="B121:B125"/>
    <mergeCell ref="A126:A130"/>
    <mergeCell ref="B126:B130"/>
    <mergeCell ref="A131:A135"/>
    <mergeCell ref="B131:B135"/>
    <mergeCell ref="A136:A140"/>
    <mergeCell ref="B136:B140"/>
    <mergeCell ref="A96:A100"/>
    <mergeCell ref="B96:B100"/>
    <mergeCell ref="A101:A105"/>
    <mergeCell ref="B101:B105"/>
    <mergeCell ref="A106:A110"/>
    <mergeCell ref="B106:B110"/>
    <mergeCell ref="A111:A115"/>
    <mergeCell ref="B111:B115"/>
    <mergeCell ref="A116:A120"/>
    <mergeCell ref="B116:B120"/>
    <mergeCell ref="A81:A85"/>
    <mergeCell ref="B81:B85"/>
    <mergeCell ref="A86:A90"/>
    <mergeCell ref="B86:B90"/>
    <mergeCell ref="A91:A95"/>
    <mergeCell ref="B91:B95"/>
    <mergeCell ref="A46:A50"/>
    <mergeCell ref="B46:B50"/>
    <mergeCell ref="A51:A55"/>
    <mergeCell ref="B51:B55"/>
    <mergeCell ref="A56:A60"/>
    <mergeCell ref="B56:B60"/>
    <mergeCell ref="A61:A65"/>
    <mergeCell ref="B61:B65"/>
    <mergeCell ref="A66:A70"/>
    <mergeCell ref="B66:B70"/>
    <mergeCell ref="A71:A75"/>
    <mergeCell ref="B71:B75"/>
    <mergeCell ref="A76:A80"/>
    <mergeCell ref="B76:B80"/>
    <mergeCell ref="B26:B30"/>
    <mergeCell ref="A21:A25"/>
    <mergeCell ref="A26:A30"/>
    <mergeCell ref="A31:A35"/>
    <mergeCell ref="B31:B35"/>
    <mergeCell ref="A36:A40"/>
    <mergeCell ref="B36:B40"/>
    <mergeCell ref="A41:A45"/>
    <mergeCell ref="B41:B45"/>
    <mergeCell ref="A1:P1"/>
    <mergeCell ref="A2:P2"/>
    <mergeCell ref="A6:A10"/>
    <mergeCell ref="B6:B10"/>
    <mergeCell ref="C4:C5"/>
    <mergeCell ref="D4:P4"/>
    <mergeCell ref="A4:A5"/>
    <mergeCell ref="B4:B5"/>
    <mergeCell ref="B21:B25"/>
    <mergeCell ref="B11:B15"/>
    <mergeCell ref="A11:A15"/>
    <mergeCell ref="A211:A215"/>
    <mergeCell ref="B211:B215"/>
    <mergeCell ref="A221:A225"/>
    <mergeCell ref="B221:B225"/>
    <mergeCell ref="A226:A230"/>
    <mergeCell ref="B226:B230"/>
    <mergeCell ref="A196:A200"/>
    <mergeCell ref="B196:B200"/>
    <mergeCell ref="A201:A205"/>
    <mergeCell ref="B201:B205"/>
    <mergeCell ref="A206:A210"/>
    <mergeCell ref="B206:B210"/>
    <mergeCell ref="A246:A250"/>
    <mergeCell ref="B246:B250"/>
    <mergeCell ref="A251:A255"/>
    <mergeCell ref="B251:B255"/>
    <mergeCell ref="A256:A260"/>
    <mergeCell ref="B256:B260"/>
    <mergeCell ref="A231:A235"/>
    <mergeCell ref="B231:B235"/>
    <mergeCell ref="A236:A240"/>
    <mergeCell ref="B236:B240"/>
    <mergeCell ref="A241:A245"/>
    <mergeCell ref="B241:B245"/>
    <mergeCell ref="A276:A280"/>
    <mergeCell ref="B276:B280"/>
    <mergeCell ref="A286:A290"/>
    <mergeCell ref="B286:B290"/>
    <mergeCell ref="A291:A295"/>
    <mergeCell ref="B291:B295"/>
    <mergeCell ref="A261:A265"/>
    <mergeCell ref="B261:B265"/>
    <mergeCell ref="A266:A270"/>
    <mergeCell ref="B266:B270"/>
    <mergeCell ref="A271:A275"/>
    <mergeCell ref="B271:B275"/>
    <mergeCell ref="A311:A315"/>
    <mergeCell ref="B311:B315"/>
    <mergeCell ref="A316:A320"/>
    <mergeCell ref="B316:B320"/>
    <mergeCell ref="A281:A285"/>
    <mergeCell ref="B281:B285"/>
    <mergeCell ref="A296:A300"/>
    <mergeCell ref="B296:B300"/>
    <mergeCell ref="A301:A305"/>
    <mergeCell ref="B301:B305"/>
    <mergeCell ref="A306:A310"/>
    <mergeCell ref="B306:B310"/>
    <mergeCell ref="A336:A340"/>
    <mergeCell ref="B336:B340"/>
    <mergeCell ref="A341:A345"/>
    <mergeCell ref="B341:B345"/>
    <mergeCell ref="A346:A350"/>
    <mergeCell ref="B346:B350"/>
    <mergeCell ref="A321:A325"/>
    <mergeCell ref="B321:B325"/>
    <mergeCell ref="A326:A330"/>
    <mergeCell ref="B326:B330"/>
    <mergeCell ref="A331:A335"/>
    <mergeCell ref="B331:B335"/>
    <mergeCell ref="A366:A370"/>
    <mergeCell ref="B366:B370"/>
    <mergeCell ref="A371:A375"/>
    <mergeCell ref="B371:B375"/>
    <mergeCell ref="A376:A380"/>
    <mergeCell ref="B376:B380"/>
    <mergeCell ref="A351:A355"/>
    <mergeCell ref="B351:B355"/>
    <mergeCell ref="A356:A360"/>
    <mergeCell ref="B356:B360"/>
    <mergeCell ref="A361:A365"/>
    <mergeCell ref="B361:B365"/>
    <mergeCell ref="A396:A400"/>
    <mergeCell ref="B396:B400"/>
    <mergeCell ref="A401:A405"/>
    <mergeCell ref="B401:B405"/>
    <mergeCell ref="A406:A410"/>
    <mergeCell ref="B406:B410"/>
    <mergeCell ref="A381:A385"/>
    <mergeCell ref="B381:B385"/>
    <mergeCell ref="A386:A390"/>
    <mergeCell ref="B386:B390"/>
    <mergeCell ref="A391:A395"/>
    <mergeCell ref="B391:B395"/>
  </mergeCells>
  <pageMargins left="0.39370078740157483" right="0.39370078740157483" top="1.1811023622047245" bottom="0.39370078740157483" header="0.31496062992125984" footer="0.31496062992125984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Паспорт</vt:lpstr>
      <vt:lpstr>Ресурсное обеспечение</vt:lpstr>
      <vt:lpstr>'Ресурсное обеспечение'!Заголовки_для_печати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2018-11-14T01:15:03Z</dcterms:modified>
</cp:coreProperties>
</file>