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2024-2026\ОТЧЕТЫ ОБ ИСПОЛНЕНИИ БЮДЖЕТА\Годовой отчет за 2024 год\Годовой отчет на сайт\Дополнительный материал по открытому бюджету\"/>
    </mc:Choice>
  </mc:AlternateContent>
  <xr:revisionPtr revIDLastSave="0" documentId="13_ncr:1_{FAE12826-EC2C-4F59-87E1-ACBC64AF4B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ссигнования на 2024 год" sheetId="5" r:id="rId1"/>
  </sheets>
  <definedNames>
    <definedName name="_xlnm.Print_Titles" localSheetId="0">'Ассигнования на 2024 год'!$9:$9</definedName>
    <definedName name="_xlnm.Print_Area" localSheetId="0">'Ассигнования на 2024 год'!$A$1:$I$59</definedName>
  </definedNames>
  <calcPr calcId="191029"/>
</workbook>
</file>

<file path=xl/calcChain.xml><?xml version="1.0" encoding="utf-8"?>
<calcChain xmlns="http://schemas.openxmlformats.org/spreadsheetml/2006/main">
  <c r="I16" i="5" l="1"/>
  <c r="G16" i="5"/>
  <c r="E16" i="5"/>
  <c r="C10" i="5"/>
  <c r="I50" i="5"/>
  <c r="G50" i="5"/>
  <c r="E50" i="5"/>
  <c r="H49" i="5"/>
  <c r="F49" i="5"/>
  <c r="D49" i="5"/>
  <c r="C49" i="5"/>
  <c r="I33" i="5"/>
  <c r="H33" i="5"/>
  <c r="G33" i="5"/>
  <c r="F33" i="5"/>
  <c r="E33" i="5"/>
  <c r="D33" i="5"/>
  <c r="C33" i="5"/>
  <c r="I57" i="5"/>
  <c r="I56" i="5" s="1"/>
  <c r="H56" i="5"/>
  <c r="I55" i="5"/>
  <c r="I54" i="5"/>
  <c r="H53" i="5"/>
  <c r="I52" i="5"/>
  <c r="I51" i="5"/>
  <c r="I48" i="5"/>
  <c r="I47" i="5"/>
  <c r="I46" i="5"/>
  <c r="I45" i="5"/>
  <c r="H44" i="5"/>
  <c r="I43" i="5"/>
  <c r="I42" i="5" s="1"/>
  <c r="H42" i="5"/>
  <c r="I41" i="5"/>
  <c r="I40" i="5"/>
  <c r="I39" i="5"/>
  <c r="I38" i="5"/>
  <c r="I37" i="5"/>
  <c r="I36" i="5"/>
  <c r="H35" i="5"/>
  <c r="I32" i="5"/>
  <c r="I31" i="5"/>
  <c r="I30" i="5"/>
  <c r="H29" i="5"/>
  <c r="I28" i="5"/>
  <c r="I27" i="5"/>
  <c r="I26" i="5"/>
  <c r="I25" i="5"/>
  <c r="I24" i="5"/>
  <c r="I23" i="5"/>
  <c r="H22" i="5"/>
  <c r="I21" i="5"/>
  <c r="I20" i="5"/>
  <c r="H19" i="5"/>
  <c r="I18" i="5"/>
  <c r="I17" i="5"/>
  <c r="I15" i="5"/>
  <c r="I14" i="5"/>
  <c r="I13" i="5"/>
  <c r="I12" i="5"/>
  <c r="I11" i="5"/>
  <c r="H10" i="5"/>
  <c r="C56" i="5"/>
  <c r="G24" i="5"/>
  <c r="E24" i="5"/>
  <c r="F53" i="5"/>
  <c r="D53" i="5"/>
  <c r="G57" i="5"/>
  <c r="G56" i="5" s="1"/>
  <c r="G55" i="5"/>
  <c r="G54" i="5"/>
  <c r="G52" i="5"/>
  <c r="G51" i="5"/>
  <c r="G48" i="5"/>
  <c r="G47" i="5"/>
  <c r="G46" i="5"/>
  <c r="G45" i="5"/>
  <c r="G43" i="5"/>
  <c r="G42" i="5" s="1"/>
  <c r="G41" i="5"/>
  <c r="G40" i="5"/>
  <c r="G39" i="5"/>
  <c r="G38" i="5"/>
  <c r="G37" i="5"/>
  <c r="G36" i="5"/>
  <c r="G32" i="5"/>
  <c r="G31" i="5"/>
  <c r="G30" i="5"/>
  <c r="G28" i="5"/>
  <c r="G27" i="5"/>
  <c r="G26" i="5"/>
  <c r="G25" i="5"/>
  <c r="G23" i="5"/>
  <c r="G21" i="5"/>
  <c r="G20" i="5"/>
  <c r="G18" i="5"/>
  <c r="G17" i="5"/>
  <c r="G15" i="5"/>
  <c r="G14" i="5"/>
  <c r="G13" i="5"/>
  <c r="G12" i="5"/>
  <c r="G11" i="5"/>
  <c r="E57" i="5"/>
  <c r="E56" i="5" s="1"/>
  <c r="E55" i="5"/>
  <c r="E54" i="5"/>
  <c r="E52" i="5"/>
  <c r="E51" i="5"/>
  <c r="E48" i="5"/>
  <c r="E47" i="5"/>
  <c r="E46" i="5"/>
  <c r="E45" i="5"/>
  <c r="E43" i="5"/>
  <c r="E41" i="5"/>
  <c r="E40" i="5"/>
  <c r="E39" i="5"/>
  <c r="E38" i="5"/>
  <c r="E37" i="5"/>
  <c r="E36" i="5"/>
  <c r="E32" i="5"/>
  <c r="E31" i="5"/>
  <c r="E30" i="5"/>
  <c r="E28" i="5"/>
  <c r="E27" i="5"/>
  <c r="E26" i="5"/>
  <c r="E25" i="5"/>
  <c r="E23" i="5"/>
  <c r="E21" i="5"/>
  <c r="E20" i="5"/>
  <c r="E18" i="5"/>
  <c r="E17" i="5"/>
  <c r="E15" i="5"/>
  <c r="E14" i="5"/>
  <c r="E13" i="5"/>
  <c r="E12" i="5"/>
  <c r="E11" i="5"/>
  <c r="F19" i="5"/>
  <c r="D19" i="5"/>
  <c r="F10" i="5"/>
  <c r="D10" i="5"/>
  <c r="F22" i="5"/>
  <c r="D22" i="5"/>
  <c r="F29" i="5"/>
  <c r="D29" i="5"/>
  <c r="F35" i="5"/>
  <c r="D35" i="5"/>
  <c r="F42" i="5"/>
  <c r="D42" i="5"/>
  <c r="D44" i="5"/>
  <c r="F44" i="5"/>
  <c r="F56" i="5"/>
  <c r="D56" i="5"/>
  <c r="C53" i="5"/>
  <c r="C44" i="5"/>
  <c r="C42" i="5"/>
  <c r="C35" i="5"/>
  <c r="C29" i="5"/>
  <c r="C22" i="5"/>
  <c r="C19" i="5"/>
  <c r="D58" i="5" l="1"/>
  <c r="E49" i="5"/>
  <c r="F58" i="5"/>
  <c r="H58" i="5"/>
  <c r="G49" i="5"/>
  <c r="I19" i="5"/>
  <c r="I49" i="5"/>
  <c r="C58" i="5"/>
  <c r="I53" i="5"/>
  <c r="I44" i="5"/>
  <c r="I35" i="5"/>
  <c r="I29" i="5"/>
  <c r="I22" i="5"/>
  <c r="I10" i="5"/>
  <c r="G29" i="5"/>
  <c r="E53" i="5"/>
  <c r="G53" i="5"/>
  <c r="G44" i="5"/>
  <c r="G22" i="5"/>
  <c r="G35" i="5"/>
  <c r="G19" i="5"/>
  <c r="G10" i="5" s="1"/>
  <c r="I58" i="5" l="1"/>
  <c r="G58" i="5"/>
  <c r="E42" i="5"/>
  <c r="E44" i="5" l="1"/>
  <c r="E35" i="5" s="1"/>
  <c r="E29" i="5" s="1"/>
  <c r="E22" i="5" s="1"/>
  <c r="E19" i="5" s="1"/>
  <c r="E10" i="5" s="1"/>
  <c r="E58" i="5" s="1"/>
</calcChain>
</file>

<file path=xl/sharedStrings.xml><?xml version="1.0" encoding="utf-8"?>
<sst xmlns="http://schemas.openxmlformats.org/spreadsheetml/2006/main" count="117" uniqueCount="115">
  <si>
    <t>Наименование показателя</t>
  </si>
  <si>
    <t>Уточненный план</t>
  </si>
  <si>
    <t>изменение 1</t>
  </si>
  <si>
    <t>изменение 2</t>
  </si>
  <si>
    <t>5=4-3</t>
  </si>
  <si>
    <t>7=6-4</t>
  </si>
  <si>
    <t>Первона-чальный план</t>
  </si>
  <si>
    <t xml:space="preserve">Сведения об изменениях, вносимых в решение о бюджете муниципального образования "Городской округ Ногликский", 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</si>
  <si>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</si>
  <si>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</si>
  <si>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</si>
  <si>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</si>
  <si>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</si>
  <si>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</si>
  <si>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</si>
  <si>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</si>
  <si>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</si>
  <si>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</si>
  <si>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</si>
  <si>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</si>
  <si>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</si>
  <si>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</si>
  <si>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</si>
  <si>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</si>
  <si>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</si>
  <si>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</si>
  <si>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</si>
  <si>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</si>
  <si>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Общеэкономические вопросы</t>
  </si>
  <si>
    <t>0401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</si>
  <si>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</si>
  <si>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</si>
  <si>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</si>
  <si>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</si>
  <si>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</si>
  <si>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</si>
  <si>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</si>
  <si>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</si>
  <si>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</si>
  <si>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</si>
  <si>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</si>
  <si>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</si>
  <si>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</si>
  <si>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</si>
  <si>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</si>
  <si>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</si>
  <si>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</si>
  <si>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</si>
  <si>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</si>
  <si>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</si>
  <si>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</si>
  <si>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</si>
  <si>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</si>
  <si>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</si>
  <si>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</si>
  <si>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</si>
  <si>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</si>
  <si>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</si>
  <si>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</si>
  <si>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</si>
  <si>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</si>
  <si>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</si>
  <si>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</si>
  <si>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</si>
  <si>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</si>
  <si>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</si>
  <si>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</si>
  <si>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</si>
  <si>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</si>
  <si>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</si>
  <si>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</si>
  <si>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</si>
  <si>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</si>
  <si>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</si>
  <si>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</si>
  <si>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</si>
  <si>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</si>
  <si>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</si>
  <si>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</si>
  <si>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</si>
  <si>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</si>
  <si>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</si>
  <si>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</si>
  <si>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1300</t>
  </si>
  <si>
    <t>1301</t>
  </si>
  <si>
    <t xml:space="preserve">Отклоне-ние </t>
  </si>
  <si>
    <t>Раздел, под-раздел</t>
  </si>
  <si>
    <t>Судебная система</t>
  </si>
  <si>
    <t>0105</t>
  </si>
  <si>
    <t>Защита населения и территории от чрезвычайных ситуаций природного и техногенного характера, пожарная безопасность</t>
  </si>
  <si>
    <t>Спорт высших достижений</t>
  </si>
  <si>
    <t>0310</t>
  </si>
  <si>
    <t>Молодежная политика</t>
  </si>
  <si>
    <t>1103</t>
  </si>
  <si>
    <t>тыс. рублей</t>
  </si>
  <si>
    <t>Топливно-энергетический комплекс</t>
  </si>
  <si>
    <t>0402</t>
  </si>
  <si>
    <t>К отчету об исполнении бюджета МО "Городской округ Ногликский" за 2024 год</t>
  </si>
  <si>
    <t>изменение 3</t>
  </si>
  <si>
    <t>по разделам и подразделам классификации расходов бюджета на 2024 год</t>
  </si>
  <si>
    <t>Решение Собрания от 07.12.2023 № 290</t>
  </si>
  <si>
    <t>Решение Собрания от 13.08.2024 № 326</t>
  </si>
  <si>
    <t>Решение Собрания от 04.12.2024  № 33</t>
  </si>
  <si>
    <t>Решение Собрания от 11.12.2024  № 35</t>
  </si>
  <si>
    <t>9=8-6</t>
  </si>
  <si>
    <t>ОХРАНА ОКРУЖАЮЩЕЙ СРЕДЫ</t>
  </si>
  <si>
    <t>Сбор, удаление отходов и очистка сточных вод</t>
  </si>
  <si>
    <t>0600</t>
  </si>
  <si>
    <t>0602</t>
  </si>
  <si>
    <t xml:space="preserve">Физическая культура  </t>
  </si>
  <si>
    <t>0107</t>
  </si>
  <si>
    <t>ВСЕГО РАСХОДОВ</t>
  </si>
  <si>
    <t>Обеспечение проведения выборов и референдумов</t>
  </si>
  <si>
    <t>ОБСЛУЖИВАНИЕ ГОСУДАРСТВЕННОГО (МУНИЦИПАЛЬНОГО) ДОЛГА</t>
  </si>
  <si>
    <t>Обслуживание муниципального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</si>
</sst>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 Cyr"/>
      <family val="2"/>
    </font>
    <font>
      <sz val="10"/>
      <color rgb="FFFFFFFF"/>
      <name val="Arial Cyr"/>
      <family val="2"/>
    </font>
    <font>
      <sz val="12"/>
      <color rgb="FF000000"/>
      <name val="Times New Roman"/>
      <family val="2"/>
    </font>
    <font>
      <sz val="11"/>
      <name val="Calibri"/>
      <family val="2"/>
    </font>
    <font>
      <sz val="12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0" borderId="0"/>
    <xf numFmtId="0" fontId="2" fillId="0" borderId="0"/>
    <xf numFmtId="0" fontId="2" fillId="0" borderId="0"/>
    <xf numFmtId="49" fontId="3" fillId="0" borderId="2">
      <alignment vertical="top" wrapText="1"/>
    </xf>
    <xf numFmtId="4" fontId="3" fillId="0" borderId="2">
      <alignment horizontal="right" vertical="top" shrinkToFit="1"/>
    </xf>
    <xf numFmtId="0" fontId="4" fillId="0" borderId="3"/>
    <xf numFmtId="0" fontId="4" fillId="0" borderId="0"/>
    <xf numFmtId="0" fontId="3" fillId="0" borderId="0"/>
    <xf numFmtId="0" fontId="4" fillId="0" borderId="0">
      <alignment horizontal="center" vertical="center" wrapText="1"/>
    </xf>
    <xf numFmtId="0" fontId="5" fillId="0" borderId="0">
      <alignment horizontal="center" vertical="center" wrapText="1"/>
    </xf>
    <xf numFmtId="0" fontId="5" fillId="0" borderId="0">
      <alignment horizontal="right" vertical="center" wrapText="1"/>
    </xf>
    <xf numFmtId="0" fontId="5" fillId="0" borderId="0"/>
    <xf numFmtId="0" fontId="5" fillId="0" borderId="0"/>
    <xf numFmtId="0" fontId="2" fillId="0" borderId="0"/>
    <xf numFmtId="0" fontId="6" fillId="3" borderId="0"/>
    <xf numFmtId="0" fontId="7" fillId="0" borderId="0">
      <alignment horizontal="left" shrinkToFit="1"/>
    </xf>
    <xf numFmtId="0" fontId="5" fillId="0" borderId="0">
      <alignment horizontal="left" vertical="center" wrapText="1"/>
    </xf>
    <xf numFmtId="0" fontId="5" fillId="0" borderId="0">
      <alignment horizontal="center" vertical="center" shrinkToFit="1"/>
    </xf>
    <xf numFmtId="0" fontId="8" fillId="0" borderId="0">
      <alignment horizontal="center" vertical="center" shrinkToFit="1"/>
    </xf>
    <xf numFmtId="0" fontId="5" fillId="0" borderId="0"/>
    <xf numFmtId="0" fontId="6" fillId="0" borderId="0">
      <alignment horizontal="center" vertical="center" wrapText="1"/>
    </xf>
    <xf numFmtId="0" fontId="6" fillId="0" borderId="0"/>
    <xf numFmtId="0" fontId="6" fillId="3" borderId="4"/>
    <xf numFmtId="0" fontId="7" fillId="0" borderId="5">
      <alignment horizontal="left" shrinkToFit="1"/>
    </xf>
    <xf numFmtId="0" fontId="6" fillId="0" borderId="2">
      <alignment horizontal="center" vertical="center" wrapText="1"/>
    </xf>
    <xf numFmtId="0" fontId="6" fillId="0" borderId="3"/>
    <xf numFmtId="0" fontId="7" fillId="0" borderId="5"/>
    <xf numFmtId="0" fontId="6" fillId="0" borderId="5"/>
    <xf numFmtId="0" fontId="6" fillId="3" borderId="6"/>
    <xf numFmtId="0" fontId="6" fillId="3" borderId="7"/>
    <xf numFmtId="0" fontId="5" fillId="0" borderId="0">
      <alignment horizontal="left" wrapText="1"/>
    </xf>
    <xf numFmtId="0" fontId="6" fillId="0" borderId="0">
      <alignment horizontal="left" wrapText="1"/>
    </xf>
    <xf numFmtId="49" fontId="7" fillId="0" borderId="5">
      <alignment horizontal="center" vertical="center" shrinkToFit="1"/>
    </xf>
    <xf numFmtId="49" fontId="6" fillId="0" borderId="2">
      <alignment vertical="top" wrapText="1"/>
    </xf>
    <xf numFmtId="4" fontId="6" fillId="0" borderId="2">
      <alignment horizontal="right" vertical="top" shrinkToFit="1"/>
    </xf>
    <xf numFmtId="49" fontId="6" fillId="3" borderId="0"/>
    <xf numFmtId="49" fontId="6" fillId="3" borderId="6"/>
    <xf numFmtId="0" fontId="5" fillId="0" borderId="3"/>
    <xf numFmtId="49" fontId="6" fillId="3" borderId="7"/>
    <xf numFmtId="49" fontId="6" fillId="3" borderId="4"/>
    <xf numFmtId="0" fontId="9" fillId="0" borderId="0"/>
    <xf numFmtId="0" fontId="3" fillId="0" borderId="2">
      <alignment vertical="top" wrapText="1"/>
    </xf>
    <xf numFmtId="165" fontId="11" fillId="4" borderId="2">
      <alignment horizontal="right" vertical="top" shrinkToFit="1"/>
    </xf>
    <xf numFmtId="165" fontId="11" fillId="4" borderId="2">
      <alignment horizontal="right" vertical="top" shrinkToFit="1"/>
    </xf>
    <xf numFmtId="165" fontId="11" fillId="5" borderId="2">
      <alignment horizontal="right" vertical="top" shrinkToFit="1"/>
    </xf>
  </cellStyleXfs>
  <cellXfs count="33">
    <xf numFmtId="0" fontId="0" fillId="0" borderId="0" xfId="0"/>
    <xf numFmtId="0" fontId="10" fillId="2" borderId="1" xfId="1" applyFont="1" applyFill="1" applyBorder="1" applyAlignment="1">
      <alignment horizontal="center" vertical="center"/>
    </xf>
    <xf numFmtId="0" fontId="10" fillId="2" borderId="0" xfId="0" applyFont="1" applyFill="1"/>
    <xf numFmtId="0" fontId="10" fillId="2" borderId="0" xfId="0" applyFont="1" applyFill="1" applyAlignment="1">
      <alignment horizontal="left" vertical="center"/>
    </xf>
    <xf numFmtId="0" fontId="10" fillId="2" borderId="1" xfId="0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 wrapText="1"/>
    </xf>
    <xf numFmtId="1" fontId="10" fillId="2" borderId="1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165" fontId="10" fillId="2" borderId="1" xfId="0" applyNumberFormat="1" applyFont="1" applyFill="1" applyBorder="1" applyAlignment="1">
      <alignment horizontal="right" vertical="top"/>
    </xf>
    <xf numFmtId="165" fontId="10" fillId="2" borderId="1" xfId="1" applyNumberFormat="1" applyFont="1" applyFill="1" applyBorder="1" applyAlignment="1">
      <alignment horizontal="right" vertical="top"/>
    </xf>
    <xf numFmtId="165" fontId="10" fillId="2" borderId="1" xfId="0" applyNumberFormat="1" applyFont="1" applyFill="1" applyBorder="1" applyAlignment="1">
      <alignment vertical="top"/>
    </xf>
    <xf numFmtId="165" fontId="10" fillId="2" borderId="1" xfId="0" applyNumberFormat="1" applyFont="1" applyFill="1" applyBorder="1" applyAlignment="1" applyProtection="1">
      <alignment horizontal="right" vertical="top"/>
      <protection locked="0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0" fontId="12" fillId="2" borderId="1" xfId="19" applyFont="1" applyFill="1" applyBorder="1" applyAlignment="1">
      <alignment horizontal="center" vertical="top" shrinkToFit="1"/>
    </xf>
    <xf numFmtId="165" fontId="12" fillId="2" borderId="1" xfId="44" applyFont="1" applyFill="1" applyBorder="1">
      <alignment horizontal="right" vertical="top" shrinkToFit="1"/>
    </xf>
    <xf numFmtId="165" fontId="12" fillId="2" borderId="1" xfId="45" applyFont="1" applyFill="1" applyBorder="1">
      <alignment horizontal="right" vertical="top" shrinkToFit="1"/>
    </xf>
    <xf numFmtId="165" fontId="12" fillId="2" borderId="1" xfId="43" applyFont="1" applyFill="1" applyBorder="1">
      <alignment horizontal="right" vertical="top" shrinkToFit="1"/>
    </xf>
    <xf numFmtId="164" fontId="10" fillId="2" borderId="1" xfId="0" applyNumberFormat="1" applyFont="1" applyFill="1" applyBorder="1" applyAlignment="1">
      <alignment horizontal="right" vertical="top"/>
    </xf>
    <xf numFmtId="165" fontId="10" fillId="2" borderId="0" xfId="0" applyNumberFormat="1" applyFont="1" applyFill="1" applyAlignment="1">
      <alignment horizontal="right"/>
    </xf>
    <xf numFmtId="0" fontId="12" fillId="2" borderId="1" xfId="31" applyFont="1" applyFill="1" applyBorder="1" applyAlignment="1">
      <alignment horizontal="justify" vertical="top" wrapText="1"/>
    </xf>
    <xf numFmtId="49" fontId="12" fillId="2" borderId="1" xfId="19" applyNumberFormat="1" applyFont="1" applyFill="1" applyBorder="1" applyAlignment="1">
      <alignment horizontal="center" vertical="top" shrinkToFit="1"/>
    </xf>
    <xf numFmtId="0" fontId="10" fillId="2" borderId="0" xfId="0" applyFont="1" applyFill="1" applyAlignment="1">
      <alignment horizontal="right" vertical="center"/>
    </xf>
    <xf numFmtId="0" fontId="10" fillId="2" borderId="1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 vertical="top" wrapText="1"/>
    </xf>
    <xf numFmtId="0" fontId="10" fillId="2" borderId="8" xfId="0" applyFont="1" applyFill="1" applyBorder="1" applyAlignment="1">
      <alignment horizontal="right" vertical="top" wrapText="1"/>
    </xf>
    <xf numFmtId="0" fontId="10" fillId="2" borderId="9" xfId="0" applyFont="1" applyFill="1" applyBorder="1" applyAlignment="1">
      <alignment horizontal="center" vertical="top" wrapText="1"/>
    </xf>
    <xf numFmtId="0" fontId="10" fillId="2" borderId="10" xfId="0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horizontal="center" vertical="top" wrapText="1"/>
    </xf>
    <xf numFmtId="0" fontId="12" fillId="2" borderId="1" xfId="2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 vertical="top" justifyLastLine="1"/>
    </xf>
  </cellXfs>
  <cellStyles count="46">
    <cellStyle name="br" xfId="2" xr:uid="{00000000-0005-0000-0000-000000000000}"/>
    <cellStyle name="col" xfId="3" xr:uid="{00000000-0005-0000-0000-000001000000}"/>
    <cellStyle name="st24" xfId="45" xr:uid="{051A10C9-204E-4DC8-B298-87F642DD3F69}"/>
    <cellStyle name="st25" xfId="44" xr:uid="{06A7032A-3A32-4BD4-8112-1DE780F9DFA9}"/>
    <cellStyle name="st31" xfId="4" xr:uid="{00000000-0005-0000-0000-000002000000}"/>
    <cellStyle name="st32" xfId="5" xr:uid="{00000000-0005-0000-0000-000003000000}"/>
    <cellStyle name="st33" xfId="6" xr:uid="{00000000-0005-0000-0000-000004000000}"/>
    <cellStyle name="st34" xfId="7" xr:uid="{00000000-0005-0000-0000-000005000000}"/>
    <cellStyle name="st35" xfId="8" xr:uid="{00000000-0005-0000-0000-000006000000}"/>
    <cellStyle name="st36" xfId="9" xr:uid="{00000000-0005-0000-0000-000007000000}"/>
    <cellStyle name="st37" xfId="10" xr:uid="{00000000-0005-0000-0000-000008000000}"/>
    <cellStyle name="st38" xfId="11" xr:uid="{00000000-0005-0000-0000-000009000000}"/>
    <cellStyle name="st51" xfId="43" xr:uid="{00000000-0005-0000-0000-00000A000000}"/>
    <cellStyle name="style0" xfId="12" xr:uid="{00000000-0005-0000-0000-00000B000000}"/>
    <cellStyle name="td" xfId="13" xr:uid="{00000000-0005-0000-0000-00000C000000}"/>
    <cellStyle name="tr" xfId="14" xr:uid="{00000000-0005-0000-0000-00000D000000}"/>
    <cellStyle name="xl21" xfId="15" xr:uid="{00000000-0005-0000-0000-00000E000000}"/>
    <cellStyle name="xl22" xfId="16" xr:uid="{00000000-0005-0000-0000-00000F000000}"/>
    <cellStyle name="xl23" xfId="17" xr:uid="{00000000-0005-0000-0000-000010000000}"/>
    <cellStyle name="xl24" xfId="18" xr:uid="{00000000-0005-0000-0000-000011000000}"/>
    <cellStyle name="xl25" xfId="19" xr:uid="{00000000-0005-0000-0000-000012000000}"/>
    <cellStyle name="xl26" xfId="20" xr:uid="{00000000-0005-0000-0000-000013000000}"/>
    <cellStyle name="xl27" xfId="21" xr:uid="{00000000-0005-0000-0000-000014000000}"/>
    <cellStyle name="xl28" xfId="22" xr:uid="{00000000-0005-0000-0000-000015000000}"/>
    <cellStyle name="xl29" xfId="23" xr:uid="{00000000-0005-0000-0000-000016000000}"/>
    <cellStyle name="xl30" xfId="24" xr:uid="{00000000-0005-0000-0000-000017000000}"/>
    <cellStyle name="xl31" xfId="25" xr:uid="{00000000-0005-0000-0000-000018000000}"/>
    <cellStyle name="xl32" xfId="26" xr:uid="{00000000-0005-0000-0000-000019000000}"/>
    <cellStyle name="xl33" xfId="27" xr:uid="{00000000-0005-0000-0000-00001A000000}"/>
    <cellStyle name="xl34" xfId="28" xr:uid="{00000000-0005-0000-0000-00001B000000}"/>
    <cellStyle name="xl35" xfId="29" xr:uid="{00000000-0005-0000-0000-00001C000000}"/>
    <cellStyle name="xl36" xfId="30" xr:uid="{00000000-0005-0000-0000-00001D000000}"/>
    <cellStyle name="xl37" xfId="31" xr:uid="{00000000-0005-0000-0000-00001E000000}"/>
    <cellStyle name="xl38" xfId="32" xr:uid="{00000000-0005-0000-0000-00001F000000}"/>
    <cellStyle name="xl39" xfId="33" xr:uid="{00000000-0005-0000-0000-000020000000}"/>
    <cellStyle name="xl40" xfId="34" xr:uid="{00000000-0005-0000-0000-000021000000}"/>
    <cellStyle name="xl41" xfId="35" xr:uid="{00000000-0005-0000-0000-000022000000}"/>
    <cellStyle name="xl42" xfId="36" xr:uid="{00000000-0005-0000-0000-000023000000}"/>
    <cellStyle name="xl43" xfId="37" xr:uid="{00000000-0005-0000-0000-000024000000}"/>
    <cellStyle name="xl44" xfId="38" xr:uid="{00000000-0005-0000-0000-000025000000}"/>
    <cellStyle name="xl45" xfId="39" xr:uid="{00000000-0005-0000-0000-000026000000}"/>
    <cellStyle name="xl46" xfId="40" xr:uid="{00000000-0005-0000-0000-000027000000}"/>
    <cellStyle name="xl60" xfId="42" xr:uid="{00000000-0005-0000-0000-000028000000}"/>
    <cellStyle name="Обычный" xfId="0" builtinId="0"/>
    <cellStyle name="Обычный 2" xfId="1" xr:uid="{00000000-0005-0000-0000-00002A000000}"/>
    <cellStyle name="Обычный 3" xfId="41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0"/>
  <sheetViews>
    <sheetView tabSelected="1" topLeftCell="A28" zoomScale="90" zoomScaleNormal="90" workbookViewId="0">
      <selection activeCell="A61" sqref="A61"/>
    </sheetView>
  </sheetViews>
  <sheetFormatPr defaultRowHeight="15.75" x14ac:dyDescent="0.25"/>
  <cols>
    <col min="1" max="1" width="70.28515625" style="3" customWidth="1"/>
    <col min="2" max="2" width="8.7109375" style="3" customWidth="1"/>
    <col min="3" max="3" width="13.42578125" style="12" customWidth="1"/>
    <col min="4" max="4" width="13.85546875" style="12" customWidth="1"/>
    <col min="5" max="5" width="12.140625" style="12" customWidth="1"/>
    <col min="6" max="6" width="13.5703125" style="12" customWidth="1"/>
    <col min="7" max="7" width="12.42578125" style="13" customWidth="1"/>
    <col min="8" max="8" width="13.5703125" style="12" customWidth="1"/>
    <col min="9" max="9" width="12.42578125" style="13" customWidth="1"/>
    <col min="10" max="16384" width="9.140625" style="2"/>
  </cols>
  <sheetData>
    <row r="1" spans="1:9" x14ac:dyDescent="0.25">
      <c r="A1" s="24" t="s">
        <v>97</v>
      </c>
      <c r="B1" s="24"/>
      <c r="C1" s="24"/>
      <c r="D1" s="24"/>
      <c r="E1" s="24"/>
      <c r="F1" s="24"/>
      <c r="G1" s="24"/>
      <c r="H1" s="24"/>
      <c r="I1" s="24"/>
    </row>
    <row r="2" spans="1:9" x14ac:dyDescent="0.25">
      <c r="A2" s="22"/>
      <c r="B2" s="22"/>
      <c r="C2" s="22"/>
      <c r="D2" s="22"/>
      <c r="E2" s="22"/>
      <c r="F2" s="22"/>
      <c r="G2" s="22"/>
      <c r="H2" s="22"/>
      <c r="I2" s="22"/>
    </row>
    <row r="3" spans="1:9" s="3" customFormat="1" x14ac:dyDescent="0.25">
      <c r="A3" s="25" t="s">
        <v>7</v>
      </c>
      <c r="B3" s="25"/>
      <c r="C3" s="25"/>
      <c r="D3" s="25"/>
      <c r="E3" s="25"/>
      <c r="F3" s="25"/>
      <c r="G3" s="25"/>
      <c r="H3" s="25"/>
      <c r="I3" s="25"/>
    </row>
    <row r="4" spans="1:9" s="3" customFormat="1" x14ac:dyDescent="0.25">
      <c r="A4" s="26" t="s">
        <v>99</v>
      </c>
      <c r="B4" s="26"/>
      <c r="C4" s="26"/>
      <c r="D4" s="26"/>
      <c r="E4" s="26"/>
      <c r="F4" s="26"/>
      <c r="G4" s="26"/>
      <c r="H4" s="26"/>
      <c r="I4" s="26"/>
    </row>
    <row r="5" spans="1:9" s="3" customFormat="1" x14ac:dyDescent="0.25">
      <c r="A5" s="27" t="s">
        <v>94</v>
      </c>
      <c r="B5" s="27"/>
      <c r="C5" s="27"/>
      <c r="D5" s="27"/>
      <c r="E5" s="27"/>
      <c r="F5" s="27"/>
      <c r="G5" s="27"/>
      <c r="H5" s="27"/>
      <c r="I5" s="27"/>
    </row>
    <row r="6" spans="1:9" s="3" customFormat="1" x14ac:dyDescent="0.25">
      <c r="A6" s="32" t="s">
        <v>0</v>
      </c>
      <c r="B6" s="23" t="s">
        <v>86</v>
      </c>
      <c r="C6" s="23" t="s">
        <v>6</v>
      </c>
      <c r="D6" s="28" t="s">
        <v>1</v>
      </c>
      <c r="E6" s="29"/>
      <c r="F6" s="29"/>
      <c r="G6" s="29"/>
      <c r="H6" s="29"/>
      <c r="I6" s="30"/>
    </row>
    <row r="7" spans="1:9" s="3" customFormat="1" x14ac:dyDescent="0.25">
      <c r="A7" s="32"/>
      <c r="B7" s="23"/>
      <c r="C7" s="23"/>
      <c r="D7" s="23" t="s">
        <v>2</v>
      </c>
      <c r="E7" s="23"/>
      <c r="F7" s="23" t="s">
        <v>3</v>
      </c>
      <c r="G7" s="23"/>
      <c r="H7" s="23" t="s">
        <v>98</v>
      </c>
      <c r="I7" s="23"/>
    </row>
    <row r="8" spans="1:9" ht="63" x14ac:dyDescent="0.25">
      <c r="A8" s="32"/>
      <c r="B8" s="23"/>
      <c r="C8" s="4" t="s">
        <v>100</v>
      </c>
      <c r="D8" s="4" t="s">
        <v>101</v>
      </c>
      <c r="E8" s="5" t="s">
        <v>85</v>
      </c>
      <c r="F8" s="4" t="s">
        <v>102</v>
      </c>
      <c r="G8" s="5" t="s">
        <v>85</v>
      </c>
      <c r="H8" s="4" t="s">
        <v>103</v>
      </c>
      <c r="I8" s="5" t="s">
        <v>85</v>
      </c>
    </row>
    <row r="9" spans="1:9" s="7" customFormat="1" x14ac:dyDescent="0.25">
      <c r="A9" s="1">
        <v>1</v>
      </c>
      <c r="B9" s="1">
        <v>2</v>
      </c>
      <c r="C9" s="1">
        <v>3</v>
      </c>
      <c r="D9" s="1">
        <v>4</v>
      </c>
      <c r="E9" s="6" t="s">
        <v>4</v>
      </c>
      <c r="F9" s="6">
        <v>6</v>
      </c>
      <c r="G9" s="6" t="s">
        <v>5</v>
      </c>
      <c r="H9" s="6">
        <v>8</v>
      </c>
      <c r="I9" s="6" t="s">
        <v>104</v>
      </c>
    </row>
    <row r="10" spans="1:9" x14ac:dyDescent="0.25">
      <c r="A10" s="20" t="s">
        <v>8</v>
      </c>
      <c r="B10" s="14" t="s">
        <v>9</v>
      </c>
      <c r="C10" s="8">
        <f>SUM(C11:C18)</f>
        <v>416114.3</v>
      </c>
      <c r="D10" s="8">
        <f t="shared" ref="C10:I10" si="0">SUM(D11:D18)</f>
        <v>494232.4</v>
      </c>
      <c r="E10" s="8">
        <f t="shared" si="0"/>
        <v>78118.099999999991</v>
      </c>
      <c r="F10" s="8">
        <f t="shared" si="0"/>
        <v>539085.19999999995</v>
      </c>
      <c r="G10" s="8">
        <f t="shared" si="0"/>
        <v>44852.800000000003</v>
      </c>
      <c r="H10" s="8">
        <f t="shared" si="0"/>
        <v>533984.1</v>
      </c>
      <c r="I10" s="8">
        <f t="shared" si="0"/>
        <v>-5101.1000000000058</v>
      </c>
    </row>
    <row r="11" spans="1:9" ht="31.5" x14ac:dyDescent="0.25">
      <c r="A11" s="20" t="s">
        <v>10</v>
      </c>
      <c r="B11" s="14" t="s">
        <v>11</v>
      </c>
      <c r="C11" s="15">
        <v>10227.299999999999</v>
      </c>
      <c r="D11" s="15">
        <v>13239.6</v>
      </c>
      <c r="E11" s="9">
        <f t="shared" ref="E11:E18" si="1">D11-C11</f>
        <v>3012.3000000000011</v>
      </c>
      <c r="F11" s="15">
        <v>20294.900000000001</v>
      </c>
      <c r="G11" s="9">
        <f t="shared" ref="G11:G18" si="2">F11-D11</f>
        <v>7055.3000000000011</v>
      </c>
      <c r="H11" s="15">
        <v>20294.900000000001</v>
      </c>
      <c r="I11" s="9">
        <f t="shared" ref="I11:I18" si="3">H11-F11</f>
        <v>0</v>
      </c>
    </row>
    <row r="12" spans="1:9" ht="47.25" x14ac:dyDescent="0.25">
      <c r="A12" s="20" t="s">
        <v>12</v>
      </c>
      <c r="B12" s="14" t="s">
        <v>13</v>
      </c>
      <c r="C12" s="15">
        <v>11048.7</v>
      </c>
      <c r="D12" s="15">
        <v>12728.7</v>
      </c>
      <c r="E12" s="9">
        <f t="shared" si="1"/>
        <v>1680</v>
      </c>
      <c r="F12" s="15">
        <v>13586.8</v>
      </c>
      <c r="G12" s="9">
        <f t="shared" si="2"/>
        <v>858.09999999999854</v>
      </c>
      <c r="H12" s="15">
        <v>13586.8</v>
      </c>
      <c r="I12" s="9">
        <f t="shared" si="3"/>
        <v>0</v>
      </c>
    </row>
    <row r="13" spans="1:9" ht="47.25" x14ac:dyDescent="0.25">
      <c r="A13" s="20" t="s">
        <v>14</v>
      </c>
      <c r="B13" s="14" t="s">
        <v>15</v>
      </c>
      <c r="C13" s="15">
        <v>151285.4</v>
      </c>
      <c r="D13" s="9">
        <v>157758.39999999999</v>
      </c>
      <c r="E13" s="9">
        <f t="shared" si="1"/>
        <v>6473</v>
      </c>
      <c r="F13" s="10">
        <v>174030.9</v>
      </c>
      <c r="G13" s="9">
        <f t="shared" si="2"/>
        <v>16272.5</v>
      </c>
      <c r="H13" s="10">
        <v>168929.8</v>
      </c>
      <c r="I13" s="9">
        <f t="shared" si="3"/>
        <v>-5101.1000000000058</v>
      </c>
    </row>
    <row r="14" spans="1:9" x14ac:dyDescent="0.25">
      <c r="A14" s="20" t="s">
        <v>87</v>
      </c>
      <c r="B14" s="14" t="s">
        <v>88</v>
      </c>
      <c r="C14" s="15">
        <v>1.2</v>
      </c>
      <c r="D14" s="9">
        <v>4.2</v>
      </c>
      <c r="E14" s="9">
        <f t="shared" si="1"/>
        <v>3</v>
      </c>
      <c r="F14" s="10">
        <v>4.2</v>
      </c>
      <c r="G14" s="9">
        <f t="shared" si="2"/>
        <v>0</v>
      </c>
      <c r="H14" s="10">
        <v>4.2</v>
      </c>
      <c r="I14" s="9">
        <f t="shared" si="3"/>
        <v>0</v>
      </c>
    </row>
    <row r="15" spans="1:9" ht="31.5" x14ac:dyDescent="0.25">
      <c r="A15" s="20" t="s">
        <v>16</v>
      </c>
      <c r="B15" s="14" t="s">
        <v>17</v>
      </c>
      <c r="C15" s="15">
        <v>49857.2</v>
      </c>
      <c r="D15" s="15">
        <v>55818.2</v>
      </c>
      <c r="E15" s="9">
        <f t="shared" si="1"/>
        <v>5961</v>
      </c>
      <c r="F15" s="10">
        <v>61394.6</v>
      </c>
      <c r="G15" s="9">
        <f t="shared" si="2"/>
        <v>5576.4000000000015</v>
      </c>
      <c r="H15" s="10">
        <v>61394.6</v>
      </c>
      <c r="I15" s="9">
        <f t="shared" si="3"/>
        <v>0</v>
      </c>
    </row>
    <row r="16" spans="1:9" x14ac:dyDescent="0.25">
      <c r="A16" s="20" t="s">
        <v>112</v>
      </c>
      <c r="B16" s="21" t="s">
        <v>110</v>
      </c>
      <c r="C16" s="15">
        <v>0</v>
      </c>
      <c r="D16" s="15">
        <v>4244.1000000000004</v>
      </c>
      <c r="E16" s="9">
        <f t="shared" si="1"/>
        <v>4244.1000000000004</v>
      </c>
      <c r="F16" s="10">
        <v>4244.1000000000004</v>
      </c>
      <c r="G16" s="9">
        <f t="shared" si="2"/>
        <v>0</v>
      </c>
      <c r="H16" s="10">
        <v>4244.1000000000004</v>
      </c>
      <c r="I16" s="9">
        <f t="shared" si="3"/>
        <v>0</v>
      </c>
    </row>
    <row r="17" spans="1:9" x14ac:dyDescent="0.25">
      <c r="A17" s="20" t="s">
        <v>18</v>
      </c>
      <c r="B17" s="14" t="s">
        <v>19</v>
      </c>
      <c r="C17" s="15">
        <v>2631.1</v>
      </c>
      <c r="D17" s="9">
        <v>2144.4</v>
      </c>
      <c r="E17" s="9">
        <f t="shared" si="1"/>
        <v>-486.69999999999982</v>
      </c>
      <c r="F17" s="10">
        <v>1554.4</v>
      </c>
      <c r="G17" s="9">
        <f t="shared" si="2"/>
        <v>-590</v>
      </c>
      <c r="H17" s="10">
        <v>1554.4</v>
      </c>
      <c r="I17" s="9">
        <f t="shared" si="3"/>
        <v>0</v>
      </c>
    </row>
    <row r="18" spans="1:9" x14ac:dyDescent="0.25">
      <c r="A18" s="20" t="s">
        <v>20</v>
      </c>
      <c r="B18" s="14" t="s">
        <v>21</v>
      </c>
      <c r="C18" s="15">
        <v>191063.4</v>
      </c>
      <c r="D18" s="10">
        <v>248294.8</v>
      </c>
      <c r="E18" s="9">
        <f t="shared" si="1"/>
        <v>57231.399999999994</v>
      </c>
      <c r="F18" s="10">
        <v>263975.3</v>
      </c>
      <c r="G18" s="9">
        <f t="shared" si="2"/>
        <v>15680.5</v>
      </c>
      <c r="H18" s="10">
        <v>263975.3</v>
      </c>
      <c r="I18" s="9">
        <f t="shared" si="3"/>
        <v>0</v>
      </c>
    </row>
    <row r="19" spans="1:9" ht="31.5" x14ac:dyDescent="0.25">
      <c r="A19" s="20" t="s">
        <v>22</v>
      </c>
      <c r="B19" s="14" t="s">
        <v>23</v>
      </c>
      <c r="C19" s="15">
        <f>C20+C21</f>
        <v>16876.300000000003</v>
      </c>
      <c r="D19" s="15">
        <f t="shared" ref="D19:G19" si="4">D20+D21</f>
        <v>26748.7</v>
      </c>
      <c r="E19" s="15">
        <f t="shared" si="4"/>
        <v>9872.3999999999978</v>
      </c>
      <c r="F19" s="15">
        <f t="shared" si="4"/>
        <v>27338.7</v>
      </c>
      <c r="G19" s="15">
        <f t="shared" si="4"/>
        <v>590</v>
      </c>
      <c r="H19" s="15">
        <f t="shared" ref="H19:I19" si="5">H20+H21</f>
        <v>27338.7</v>
      </c>
      <c r="I19" s="15">
        <f t="shared" si="5"/>
        <v>0</v>
      </c>
    </row>
    <row r="20" spans="1:9" ht="31.5" x14ac:dyDescent="0.25">
      <c r="A20" s="20" t="s">
        <v>89</v>
      </c>
      <c r="B20" s="14" t="s">
        <v>91</v>
      </c>
      <c r="C20" s="15">
        <v>16783.400000000001</v>
      </c>
      <c r="D20" s="17">
        <v>26655.8</v>
      </c>
      <c r="E20" s="9">
        <f t="shared" ref="E20:E57" si="6">D20-C20</f>
        <v>9872.3999999999978</v>
      </c>
      <c r="F20" s="8">
        <v>27245.8</v>
      </c>
      <c r="G20" s="9">
        <f t="shared" ref="G20:G21" si="7">F20-D20</f>
        <v>590</v>
      </c>
      <c r="H20" s="8">
        <v>27245.8</v>
      </c>
      <c r="I20" s="9">
        <f t="shared" ref="I20:I21" si="8">H20-F20</f>
        <v>0</v>
      </c>
    </row>
    <row r="21" spans="1:9" ht="31.5" x14ac:dyDescent="0.25">
      <c r="A21" s="20" t="s">
        <v>24</v>
      </c>
      <c r="B21" s="14" t="s">
        <v>25</v>
      </c>
      <c r="C21" s="15">
        <v>92.9</v>
      </c>
      <c r="D21" s="10">
        <v>92.9</v>
      </c>
      <c r="E21" s="9">
        <f t="shared" si="6"/>
        <v>0</v>
      </c>
      <c r="F21" s="10">
        <v>92.9</v>
      </c>
      <c r="G21" s="9">
        <f t="shared" si="7"/>
        <v>0</v>
      </c>
      <c r="H21" s="10">
        <v>92.9</v>
      </c>
      <c r="I21" s="9">
        <f t="shared" si="8"/>
        <v>0</v>
      </c>
    </row>
    <row r="22" spans="1:9" x14ac:dyDescent="0.25">
      <c r="A22" s="20" t="s">
        <v>26</v>
      </c>
      <c r="B22" s="14" t="s">
        <v>27</v>
      </c>
      <c r="C22" s="15">
        <f t="shared" ref="C22:I22" si="9">SUM(C23:C28)</f>
        <v>199812.30000000002</v>
      </c>
      <c r="D22" s="15">
        <f t="shared" si="9"/>
        <v>318355</v>
      </c>
      <c r="E22" s="15">
        <f t="shared" si="9"/>
        <v>118542.69999999998</v>
      </c>
      <c r="F22" s="15">
        <f t="shared" si="9"/>
        <v>290621.2</v>
      </c>
      <c r="G22" s="15">
        <f t="shared" si="9"/>
        <v>-27733.799999999992</v>
      </c>
      <c r="H22" s="15">
        <f t="shared" si="9"/>
        <v>290621.2</v>
      </c>
      <c r="I22" s="15">
        <f t="shared" si="9"/>
        <v>0</v>
      </c>
    </row>
    <row r="23" spans="1:9" x14ac:dyDescent="0.25">
      <c r="A23" s="20" t="s">
        <v>28</v>
      </c>
      <c r="B23" s="14" t="s">
        <v>29</v>
      </c>
      <c r="C23" s="15">
        <v>3895.1</v>
      </c>
      <c r="D23" s="9">
        <v>4113.8999999999996</v>
      </c>
      <c r="E23" s="9">
        <f t="shared" si="6"/>
        <v>218.79999999999973</v>
      </c>
      <c r="F23" s="10">
        <v>4113.8999999999996</v>
      </c>
      <c r="G23" s="9">
        <f t="shared" ref="G23:G28" si="10">F23-D23</f>
        <v>0</v>
      </c>
      <c r="H23" s="10">
        <v>4113.8999999999996</v>
      </c>
      <c r="I23" s="9">
        <f t="shared" ref="I23:I28" si="11">H23-F23</f>
        <v>0</v>
      </c>
    </row>
    <row r="24" spans="1:9" x14ac:dyDescent="0.25">
      <c r="A24" s="20" t="s">
        <v>95</v>
      </c>
      <c r="B24" s="21" t="s">
        <v>96</v>
      </c>
      <c r="C24" s="15">
        <v>0</v>
      </c>
      <c r="D24" s="9">
        <v>4988.8999999999996</v>
      </c>
      <c r="E24" s="9">
        <f t="shared" si="6"/>
        <v>4988.8999999999996</v>
      </c>
      <c r="F24" s="10">
        <v>4988.8999999999996</v>
      </c>
      <c r="G24" s="9">
        <f t="shared" si="10"/>
        <v>0</v>
      </c>
      <c r="H24" s="10">
        <v>4988.8999999999996</v>
      </c>
      <c r="I24" s="9">
        <f t="shared" si="11"/>
        <v>0</v>
      </c>
    </row>
    <row r="25" spans="1:9" x14ac:dyDescent="0.25">
      <c r="A25" s="20" t="s">
        <v>30</v>
      </c>
      <c r="B25" s="14" t="s">
        <v>31</v>
      </c>
      <c r="C25" s="15">
        <v>8448.4</v>
      </c>
      <c r="D25" s="9">
        <v>10689.6</v>
      </c>
      <c r="E25" s="9">
        <f t="shared" si="6"/>
        <v>2241.2000000000007</v>
      </c>
      <c r="F25" s="8">
        <v>10496.1</v>
      </c>
      <c r="G25" s="9">
        <f t="shared" si="10"/>
        <v>-193.5</v>
      </c>
      <c r="H25" s="8">
        <v>10496.1</v>
      </c>
      <c r="I25" s="9">
        <f t="shared" si="11"/>
        <v>0</v>
      </c>
    </row>
    <row r="26" spans="1:9" x14ac:dyDescent="0.25">
      <c r="A26" s="20" t="s">
        <v>32</v>
      </c>
      <c r="B26" s="14" t="s">
        <v>33</v>
      </c>
      <c r="C26" s="15">
        <v>31207.599999999999</v>
      </c>
      <c r="D26" s="9">
        <v>34330.5</v>
      </c>
      <c r="E26" s="9">
        <f t="shared" si="6"/>
        <v>3122.9000000000015</v>
      </c>
      <c r="F26" s="8">
        <v>34330.5</v>
      </c>
      <c r="G26" s="9">
        <f t="shared" si="10"/>
        <v>0</v>
      </c>
      <c r="H26" s="8">
        <v>34330.5</v>
      </c>
      <c r="I26" s="9">
        <f t="shared" si="11"/>
        <v>0</v>
      </c>
    </row>
    <row r="27" spans="1:9" x14ac:dyDescent="0.25">
      <c r="A27" s="20" t="s">
        <v>34</v>
      </c>
      <c r="B27" s="14" t="s">
        <v>35</v>
      </c>
      <c r="C27" s="15">
        <v>134688.5</v>
      </c>
      <c r="D27" s="11">
        <v>247355.3</v>
      </c>
      <c r="E27" s="9">
        <f t="shared" si="6"/>
        <v>112666.79999999999</v>
      </c>
      <c r="F27" s="8">
        <v>220069.9</v>
      </c>
      <c r="G27" s="9">
        <f t="shared" si="10"/>
        <v>-27285.399999999994</v>
      </c>
      <c r="H27" s="8">
        <v>220069.9</v>
      </c>
      <c r="I27" s="9">
        <f t="shared" si="11"/>
        <v>0</v>
      </c>
    </row>
    <row r="28" spans="1:9" x14ac:dyDescent="0.25">
      <c r="A28" s="20" t="s">
        <v>36</v>
      </c>
      <c r="B28" s="14" t="s">
        <v>37</v>
      </c>
      <c r="C28" s="15">
        <v>21572.7</v>
      </c>
      <c r="D28" s="10">
        <v>16876.8</v>
      </c>
      <c r="E28" s="9">
        <f t="shared" si="6"/>
        <v>-4695.9000000000015</v>
      </c>
      <c r="F28" s="10">
        <v>16621.900000000001</v>
      </c>
      <c r="G28" s="9">
        <f t="shared" si="10"/>
        <v>-254.89999999999782</v>
      </c>
      <c r="H28" s="10">
        <v>16621.900000000001</v>
      </c>
      <c r="I28" s="9">
        <f t="shared" si="11"/>
        <v>0</v>
      </c>
    </row>
    <row r="29" spans="1:9" x14ac:dyDescent="0.25">
      <c r="A29" s="20" t="s">
        <v>38</v>
      </c>
      <c r="B29" s="14" t="s">
        <v>39</v>
      </c>
      <c r="C29" s="15">
        <f>SUM(C30:C32)</f>
        <v>885054.2</v>
      </c>
      <c r="D29" s="15">
        <f t="shared" ref="D29:G29" si="12">SUM(D30:D32)</f>
        <v>1641907.3</v>
      </c>
      <c r="E29" s="15">
        <f t="shared" si="12"/>
        <v>756853.10000000009</v>
      </c>
      <c r="F29" s="15">
        <f t="shared" si="12"/>
        <v>1524801.4</v>
      </c>
      <c r="G29" s="15">
        <f t="shared" si="12"/>
        <v>-117105.90000000011</v>
      </c>
      <c r="H29" s="15">
        <f t="shared" ref="H29:I29" si="13">SUM(H30:H32)</f>
        <v>1526953.2</v>
      </c>
      <c r="I29" s="15">
        <f t="shared" si="13"/>
        <v>2151.8000000000175</v>
      </c>
    </row>
    <row r="30" spans="1:9" x14ac:dyDescent="0.25">
      <c r="A30" s="20" t="s">
        <v>40</v>
      </c>
      <c r="B30" s="14" t="s">
        <v>41</v>
      </c>
      <c r="C30" s="15">
        <v>662344.4</v>
      </c>
      <c r="D30" s="11">
        <v>1039885.4</v>
      </c>
      <c r="E30" s="9">
        <f t="shared" si="6"/>
        <v>377541</v>
      </c>
      <c r="F30" s="10">
        <v>961424.2</v>
      </c>
      <c r="G30" s="9">
        <f t="shared" ref="G30:G32" si="14">F30-D30</f>
        <v>-78461.20000000007</v>
      </c>
      <c r="H30" s="10">
        <v>961424.2</v>
      </c>
      <c r="I30" s="9">
        <f t="shared" ref="I30:I32" si="15">H30-F30</f>
        <v>0</v>
      </c>
    </row>
    <row r="31" spans="1:9" x14ac:dyDescent="0.25">
      <c r="A31" s="20" t="s">
        <v>42</v>
      </c>
      <c r="B31" s="14" t="s">
        <v>43</v>
      </c>
      <c r="C31" s="15">
        <v>147562.79999999999</v>
      </c>
      <c r="D31" s="11">
        <v>463721.2</v>
      </c>
      <c r="E31" s="9">
        <f t="shared" si="6"/>
        <v>316158.40000000002</v>
      </c>
      <c r="F31" s="10">
        <v>430903.3</v>
      </c>
      <c r="G31" s="9">
        <f t="shared" si="14"/>
        <v>-32817.900000000023</v>
      </c>
      <c r="H31" s="10">
        <v>430903.3</v>
      </c>
      <c r="I31" s="9">
        <f t="shared" si="15"/>
        <v>0</v>
      </c>
    </row>
    <row r="32" spans="1:9" x14ac:dyDescent="0.25">
      <c r="A32" s="20" t="s">
        <v>44</v>
      </c>
      <c r="B32" s="14" t="s">
        <v>45</v>
      </c>
      <c r="C32" s="15">
        <v>75147</v>
      </c>
      <c r="D32" s="10">
        <v>138300.70000000001</v>
      </c>
      <c r="E32" s="9">
        <f t="shared" si="6"/>
        <v>63153.700000000012</v>
      </c>
      <c r="F32" s="10">
        <v>132473.9</v>
      </c>
      <c r="G32" s="9">
        <f t="shared" si="14"/>
        <v>-5826.8000000000175</v>
      </c>
      <c r="H32" s="10">
        <v>134625.70000000001</v>
      </c>
      <c r="I32" s="9">
        <f t="shared" si="15"/>
        <v>2151.8000000000175</v>
      </c>
    </row>
    <row r="33" spans="1:9" x14ac:dyDescent="0.25">
      <c r="A33" s="20" t="s">
        <v>105</v>
      </c>
      <c r="B33" s="21" t="s">
        <v>107</v>
      </c>
      <c r="C33" s="15">
        <f>C34</f>
        <v>5584.6</v>
      </c>
      <c r="D33" s="15">
        <f t="shared" ref="D33:I33" si="16">D34</f>
        <v>8103.4</v>
      </c>
      <c r="E33" s="15">
        <f t="shared" si="16"/>
        <v>0</v>
      </c>
      <c r="F33" s="15">
        <f t="shared" si="16"/>
        <v>8103.4</v>
      </c>
      <c r="G33" s="15">
        <f t="shared" si="16"/>
        <v>0</v>
      </c>
      <c r="H33" s="15">
        <f t="shared" si="16"/>
        <v>8103.4</v>
      </c>
      <c r="I33" s="15">
        <f t="shared" si="16"/>
        <v>0</v>
      </c>
    </row>
    <row r="34" spans="1:9" x14ac:dyDescent="0.25">
      <c r="A34" s="20" t="s">
        <v>106</v>
      </c>
      <c r="B34" s="21" t="s">
        <v>108</v>
      </c>
      <c r="C34" s="15">
        <v>5584.6</v>
      </c>
      <c r="D34" s="10">
        <v>8103.4</v>
      </c>
      <c r="E34" s="9"/>
      <c r="F34" s="10">
        <v>8103.4</v>
      </c>
      <c r="G34" s="9"/>
      <c r="H34" s="10">
        <v>8103.4</v>
      </c>
      <c r="I34" s="9"/>
    </row>
    <row r="35" spans="1:9" x14ac:dyDescent="0.25">
      <c r="A35" s="20" t="s">
        <v>46</v>
      </c>
      <c r="B35" s="14" t="s">
        <v>47</v>
      </c>
      <c r="C35" s="15">
        <f>SUM(C36:C41)</f>
        <v>635481.39999999991</v>
      </c>
      <c r="D35" s="15">
        <f t="shared" ref="D35:G35" si="17">SUM(D36:D41)</f>
        <v>1044420.8999999999</v>
      </c>
      <c r="E35" s="15">
        <f t="shared" si="17"/>
        <v>408939.50000000006</v>
      </c>
      <c r="F35" s="15">
        <f t="shared" si="17"/>
        <v>1074462</v>
      </c>
      <c r="G35" s="15">
        <f t="shared" si="17"/>
        <v>30041.100000000017</v>
      </c>
      <c r="H35" s="15">
        <f t="shared" ref="H35:I35" si="18">SUM(H36:H41)</f>
        <v>1149973.5999999999</v>
      </c>
      <c r="I35" s="15">
        <f t="shared" si="18"/>
        <v>75511.599999999977</v>
      </c>
    </row>
    <row r="36" spans="1:9" x14ac:dyDescent="0.25">
      <c r="A36" s="20" t="s">
        <v>48</v>
      </c>
      <c r="B36" s="14" t="s">
        <v>49</v>
      </c>
      <c r="C36" s="15">
        <v>174287.6</v>
      </c>
      <c r="D36" s="9">
        <v>285776.8</v>
      </c>
      <c r="E36" s="9">
        <f t="shared" si="6"/>
        <v>111489.19999999998</v>
      </c>
      <c r="F36" s="10">
        <v>293115.3</v>
      </c>
      <c r="G36" s="9">
        <f t="shared" ref="G36:G41" si="19">F36-D36</f>
        <v>7338.5</v>
      </c>
      <c r="H36" s="10">
        <v>293115.3</v>
      </c>
      <c r="I36" s="9">
        <f t="shared" ref="I36:I41" si="20">H36-F36</f>
        <v>0</v>
      </c>
    </row>
    <row r="37" spans="1:9" x14ac:dyDescent="0.25">
      <c r="A37" s="20" t="s">
        <v>50</v>
      </c>
      <c r="B37" s="14" t="s">
        <v>51</v>
      </c>
      <c r="C37" s="15">
        <v>341483.6</v>
      </c>
      <c r="D37" s="9">
        <v>625895.9</v>
      </c>
      <c r="E37" s="9">
        <f t="shared" si="6"/>
        <v>284412.30000000005</v>
      </c>
      <c r="F37" s="10">
        <v>654294.80000000005</v>
      </c>
      <c r="G37" s="9">
        <f t="shared" si="19"/>
        <v>28398.900000000023</v>
      </c>
      <c r="H37" s="10">
        <v>729806.4</v>
      </c>
      <c r="I37" s="9">
        <f t="shared" si="20"/>
        <v>75511.599999999977</v>
      </c>
    </row>
    <row r="38" spans="1:9" x14ac:dyDescent="0.25">
      <c r="A38" s="20" t="s">
        <v>52</v>
      </c>
      <c r="B38" s="14" t="s">
        <v>53</v>
      </c>
      <c r="C38" s="15">
        <v>88142.399999999994</v>
      </c>
      <c r="D38" s="9">
        <v>111916.3</v>
      </c>
      <c r="E38" s="9">
        <f t="shared" si="6"/>
        <v>23773.900000000009</v>
      </c>
      <c r="F38" s="8">
        <v>106142.9</v>
      </c>
      <c r="G38" s="9">
        <f t="shared" si="19"/>
        <v>-5773.4000000000087</v>
      </c>
      <c r="H38" s="8">
        <v>106142.9</v>
      </c>
      <c r="I38" s="9">
        <f t="shared" si="20"/>
        <v>0</v>
      </c>
    </row>
    <row r="39" spans="1:9" ht="31.5" x14ac:dyDescent="0.25">
      <c r="A39" s="20" t="s">
        <v>54</v>
      </c>
      <c r="B39" s="14" t="s">
        <v>55</v>
      </c>
      <c r="C39" s="15">
        <v>140</v>
      </c>
      <c r="D39" s="10">
        <v>312.7</v>
      </c>
      <c r="E39" s="9">
        <f t="shared" si="6"/>
        <v>172.7</v>
      </c>
      <c r="F39" s="10">
        <v>323.7</v>
      </c>
      <c r="G39" s="9">
        <f t="shared" si="19"/>
        <v>11</v>
      </c>
      <c r="H39" s="10">
        <v>323.7</v>
      </c>
      <c r="I39" s="9">
        <f t="shared" si="20"/>
        <v>0</v>
      </c>
    </row>
    <row r="40" spans="1:9" x14ac:dyDescent="0.25">
      <c r="A40" s="20" t="s">
        <v>92</v>
      </c>
      <c r="B40" s="14" t="s">
        <v>56</v>
      </c>
      <c r="C40" s="15">
        <v>14162.1</v>
      </c>
      <c r="D40" s="9">
        <v>1535.6</v>
      </c>
      <c r="E40" s="9">
        <f t="shared" si="6"/>
        <v>-12626.5</v>
      </c>
      <c r="F40" s="8">
        <v>1508.1</v>
      </c>
      <c r="G40" s="9">
        <f t="shared" si="19"/>
        <v>-27.5</v>
      </c>
      <c r="H40" s="8">
        <v>1508.1</v>
      </c>
      <c r="I40" s="9">
        <f t="shared" si="20"/>
        <v>0</v>
      </c>
    </row>
    <row r="41" spans="1:9" x14ac:dyDescent="0.25">
      <c r="A41" s="20" t="s">
        <v>57</v>
      </c>
      <c r="B41" s="14" t="s">
        <v>58</v>
      </c>
      <c r="C41" s="15">
        <v>17265.7</v>
      </c>
      <c r="D41" s="10">
        <v>18983.599999999999</v>
      </c>
      <c r="E41" s="9">
        <f t="shared" si="6"/>
        <v>1717.8999999999978</v>
      </c>
      <c r="F41" s="10">
        <v>19077.2</v>
      </c>
      <c r="G41" s="9">
        <f t="shared" si="19"/>
        <v>93.600000000002183</v>
      </c>
      <c r="H41" s="10">
        <v>19077.2</v>
      </c>
      <c r="I41" s="9">
        <f t="shared" si="20"/>
        <v>0</v>
      </c>
    </row>
    <row r="42" spans="1:9" x14ac:dyDescent="0.25">
      <c r="A42" s="20" t="s">
        <v>59</v>
      </c>
      <c r="B42" s="14" t="s">
        <v>60</v>
      </c>
      <c r="C42" s="15">
        <f>C43</f>
        <v>148207.9</v>
      </c>
      <c r="D42" s="15">
        <f t="shared" ref="D42:I42" si="21">D43</f>
        <v>155120.9</v>
      </c>
      <c r="E42" s="15">
        <f t="shared" si="21"/>
        <v>6913</v>
      </c>
      <c r="F42" s="15">
        <f t="shared" si="21"/>
        <v>155643.70000000001</v>
      </c>
      <c r="G42" s="15">
        <f t="shared" si="21"/>
        <v>522.80000000001746</v>
      </c>
      <c r="H42" s="15">
        <f t="shared" si="21"/>
        <v>155643.70000000001</v>
      </c>
      <c r="I42" s="15">
        <f t="shared" si="21"/>
        <v>0</v>
      </c>
    </row>
    <row r="43" spans="1:9" x14ac:dyDescent="0.25">
      <c r="A43" s="20" t="s">
        <v>61</v>
      </c>
      <c r="B43" s="14" t="s">
        <v>62</v>
      </c>
      <c r="C43" s="15">
        <v>148207.9</v>
      </c>
      <c r="D43" s="9">
        <v>155120.9</v>
      </c>
      <c r="E43" s="9">
        <f t="shared" si="6"/>
        <v>6913</v>
      </c>
      <c r="F43" s="10">
        <v>155643.70000000001</v>
      </c>
      <c r="G43" s="9">
        <f>F43-D43</f>
        <v>522.80000000001746</v>
      </c>
      <c r="H43" s="10">
        <v>155643.70000000001</v>
      </c>
      <c r="I43" s="9">
        <f>H43-F43</f>
        <v>0</v>
      </c>
    </row>
    <row r="44" spans="1:9" x14ac:dyDescent="0.25">
      <c r="A44" s="20" t="s">
        <v>63</v>
      </c>
      <c r="B44" s="14" t="s">
        <v>64</v>
      </c>
      <c r="C44" s="15">
        <f>SUM(C45:C48)</f>
        <v>163645</v>
      </c>
      <c r="D44" s="15">
        <f>SUM(D45:D48)</f>
        <v>168173.69999999998</v>
      </c>
      <c r="E44" s="15">
        <f t="shared" ref="E44:G44" si="22">SUM(E45:E48)</f>
        <v>4528.7000000000025</v>
      </c>
      <c r="F44" s="15">
        <f t="shared" si="22"/>
        <v>162008.69999999998</v>
      </c>
      <c r="G44" s="15">
        <f t="shared" si="22"/>
        <v>-6165</v>
      </c>
      <c r="H44" s="15">
        <f t="shared" ref="H44:I44" si="23">SUM(H45:H48)</f>
        <v>162008.69999999998</v>
      </c>
      <c r="I44" s="15">
        <f t="shared" si="23"/>
        <v>0</v>
      </c>
    </row>
    <row r="45" spans="1:9" x14ac:dyDescent="0.25">
      <c r="A45" s="20" t="s">
        <v>65</v>
      </c>
      <c r="B45" s="14" t="s">
        <v>66</v>
      </c>
      <c r="C45" s="15">
        <v>26342</v>
      </c>
      <c r="D45" s="9">
        <v>30648.1</v>
      </c>
      <c r="E45" s="9">
        <f t="shared" si="6"/>
        <v>4306.0999999999985</v>
      </c>
      <c r="F45" s="8">
        <v>31026.3</v>
      </c>
      <c r="G45" s="9">
        <f t="shared" ref="G45:G48" si="24">F45-D45</f>
        <v>378.20000000000073</v>
      </c>
      <c r="H45" s="8">
        <v>31026.3</v>
      </c>
      <c r="I45" s="9">
        <f t="shared" ref="I45:I48" si="25">H45-F45</f>
        <v>0</v>
      </c>
    </row>
    <row r="46" spans="1:9" x14ac:dyDescent="0.25">
      <c r="A46" s="20" t="s">
        <v>67</v>
      </c>
      <c r="B46" s="14" t="s">
        <v>68</v>
      </c>
      <c r="C46" s="15">
        <v>45577.1</v>
      </c>
      <c r="D46" s="9">
        <v>58566.7</v>
      </c>
      <c r="E46" s="9">
        <f t="shared" si="6"/>
        <v>12989.599999999999</v>
      </c>
      <c r="F46" s="10">
        <v>50448.9</v>
      </c>
      <c r="G46" s="9">
        <f t="shared" si="24"/>
        <v>-8117.7999999999956</v>
      </c>
      <c r="H46" s="10">
        <v>50448.9</v>
      </c>
      <c r="I46" s="9">
        <f t="shared" si="25"/>
        <v>0</v>
      </c>
    </row>
    <row r="47" spans="1:9" x14ac:dyDescent="0.25">
      <c r="A47" s="20" t="s">
        <v>69</v>
      </c>
      <c r="B47" s="14" t="s">
        <v>70</v>
      </c>
      <c r="C47" s="15">
        <v>88606.399999999994</v>
      </c>
      <c r="D47" s="8">
        <v>71908.5</v>
      </c>
      <c r="E47" s="9">
        <f t="shared" si="6"/>
        <v>-16697.899999999994</v>
      </c>
      <c r="F47" s="8">
        <v>70140.399999999994</v>
      </c>
      <c r="G47" s="9">
        <f t="shared" si="24"/>
        <v>-1768.1000000000058</v>
      </c>
      <c r="H47" s="8">
        <v>70140.399999999994</v>
      </c>
      <c r="I47" s="9">
        <f t="shared" si="25"/>
        <v>0</v>
      </c>
    </row>
    <row r="48" spans="1:9" x14ac:dyDescent="0.25">
      <c r="A48" s="20" t="s">
        <v>71</v>
      </c>
      <c r="B48" s="14" t="s">
        <v>72</v>
      </c>
      <c r="C48" s="15">
        <v>3119.5</v>
      </c>
      <c r="D48" s="8">
        <v>7050.4</v>
      </c>
      <c r="E48" s="9">
        <f t="shared" si="6"/>
        <v>3930.8999999999996</v>
      </c>
      <c r="F48" s="8">
        <v>10393.1</v>
      </c>
      <c r="G48" s="9">
        <f t="shared" si="24"/>
        <v>3342.7000000000007</v>
      </c>
      <c r="H48" s="8">
        <v>10393.1</v>
      </c>
      <c r="I48" s="9">
        <f t="shared" si="25"/>
        <v>0</v>
      </c>
    </row>
    <row r="49" spans="1:9" x14ac:dyDescent="0.25">
      <c r="A49" s="20" t="s">
        <v>73</v>
      </c>
      <c r="B49" s="14" t="s">
        <v>74</v>
      </c>
      <c r="C49" s="15">
        <f>SUM(C50:C52)</f>
        <v>123090.70000000001</v>
      </c>
      <c r="D49" s="15">
        <f t="shared" ref="D49:I49" si="26">SUM(D50:D52)</f>
        <v>145111.70000000001</v>
      </c>
      <c r="E49" s="15">
        <f t="shared" si="26"/>
        <v>22020.999999999993</v>
      </c>
      <c r="F49" s="15">
        <f t="shared" si="26"/>
        <v>129253.79999999999</v>
      </c>
      <c r="G49" s="15">
        <f t="shared" si="26"/>
        <v>-15857.9</v>
      </c>
      <c r="H49" s="15">
        <f t="shared" si="26"/>
        <v>162650.70000000001</v>
      </c>
      <c r="I49" s="15">
        <f t="shared" si="26"/>
        <v>33396.899999999994</v>
      </c>
    </row>
    <row r="50" spans="1:9" x14ac:dyDescent="0.25">
      <c r="A50" s="20" t="s">
        <v>109</v>
      </c>
      <c r="B50" s="14">
        <v>1101</v>
      </c>
      <c r="C50" s="15">
        <v>23707</v>
      </c>
      <c r="D50" s="15">
        <v>23508.3</v>
      </c>
      <c r="E50" s="9">
        <f t="shared" si="6"/>
        <v>-198.70000000000073</v>
      </c>
      <c r="F50" s="15">
        <v>7650.4</v>
      </c>
      <c r="G50" s="9">
        <f t="shared" ref="G50:G52" si="27">F50-D50</f>
        <v>-15857.9</v>
      </c>
      <c r="H50" s="15">
        <v>7650.4</v>
      </c>
      <c r="I50" s="9">
        <f t="shared" ref="I50:I52" si="28">H50-F50</f>
        <v>0</v>
      </c>
    </row>
    <row r="51" spans="1:9" x14ac:dyDescent="0.25">
      <c r="A51" s="20" t="s">
        <v>75</v>
      </c>
      <c r="B51" s="14" t="s">
        <v>76</v>
      </c>
      <c r="C51" s="15">
        <v>27235.1</v>
      </c>
      <c r="D51" s="10">
        <v>29364.7</v>
      </c>
      <c r="E51" s="9">
        <f t="shared" si="6"/>
        <v>2129.6000000000022</v>
      </c>
      <c r="F51" s="10">
        <v>29364.7</v>
      </c>
      <c r="G51" s="9">
        <f t="shared" si="27"/>
        <v>0</v>
      </c>
      <c r="H51" s="10">
        <v>62761.599999999999</v>
      </c>
      <c r="I51" s="9">
        <f t="shared" si="28"/>
        <v>33396.899999999994</v>
      </c>
    </row>
    <row r="52" spans="1:9" x14ac:dyDescent="0.25">
      <c r="A52" s="20" t="s">
        <v>90</v>
      </c>
      <c r="B52" s="14" t="s">
        <v>93</v>
      </c>
      <c r="C52" s="15">
        <v>72148.600000000006</v>
      </c>
      <c r="D52" s="11">
        <v>92238.7</v>
      </c>
      <c r="E52" s="9">
        <f t="shared" si="6"/>
        <v>20090.099999999991</v>
      </c>
      <c r="F52" s="8">
        <v>92238.7</v>
      </c>
      <c r="G52" s="9">
        <f t="shared" si="27"/>
        <v>0</v>
      </c>
      <c r="H52" s="8">
        <v>92238.7</v>
      </c>
      <c r="I52" s="9">
        <f t="shared" si="28"/>
        <v>0</v>
      </c>
    </row>
    <row r="53" spans="1:9" x14ac:dyDescent="0.25">
      <c r="A53" s="20" t="s">
        <v>77</v>
      </c>
      <c r="B53" s="14" t="s">
        <v>78</v>
      </c>
      <c r="C53" s="15">
        <f>C54+C55</f>
        <v>13152.2</v>
      </c>
      <c r="D53" s="15">
        <f t="shared" ref="D53:G53" si="29">D54+D55</f>
        <v>17359.599999999999</v>
      </c>
      <c r="E53" s="15">
        <f t="shared" si="29"/>
        <v>4207.3999999999996</v>
      </c>
      <c r="F53" s="15">
        <f t="shared" si="29"/>
        <v>17359.599999999999</v>
      </c>
      <c r="G53" s="15">
        <f t="shared" si="29"/>
        <v>0</v>
      </c>
      <c r="H53" s="15">
        <f t="shared" ref="H53:I53" si="30">H54+H55</f>
        <v>18460.099999999999</v>
      </c>
      <c r="I53" s="15">
        <f t="shared" si="30"/>
        <v>1100.5</v>
      </c>
    </row>
    <row r="54" spans="1:9" x14ac:dyDescent="0.25">
      <c r="A54" s="20" t="s">
        <v>79</v>
      </c>
      <c r="B54" s="14" t="s">
        <v>80</v>
      </c>
      <c r="C54" s="15">
        <v>6961.8</v>
      </c>
      <c r="D54" s="10">
        <v>11047.3</v>
      </c>
      <c r="E54" s="9">
        <f t="shared" si="6"/>
        <v>4085.4999999999991</v>
      </c>
      <c r="F54" s="10">
        <v>11047.3</v>
      </c>
      <c r="G54" s="9">
        <f t="shared" ref="G54:G55" si="31">F54-D54</f>
        <v>0</v>
      </c>
      <c r="H54" s="10">
        <v>11047.3</v>
      </c>
      <c r="I54" s="9">
        <f t="shared" ref="I54:I55" si="32">H54-F54</f>
        <v>0</v>
      </c>
    </row>
    <row r="55" spans="1:9" x14ac:dyDescent="0.25">
      <c r="A55" s="20" t="s">
        <v>81</v>
      </c>
      <c r="B55" s="14" t="s">
        <v>82</v>
      </c>
      <c r="C55" s="15">
        <v>6190.4</v>
      </c>
      <c r="D55" s="9">
        <v>6312.3</v>
      </c>
      <c r="E55" s="9">
        <f t="shared" si="6"/>
        <v>121.90000000000055</v>
      </c>
      <c r="F55" s="8">
        <v>6312.3</v>
      </c>
      <c r="G55" s="9">
        <f t="shared" si="31"/>
        <v>0</v>
      </c>
      <c r="H55" s="8">
        <v>7412.8</v>
      </c>
      <c r="I55" s="9">
        <f t="shared" si="32"/>
        <v>1100.5</v>
      </c>
    </row>
    <row r="56" spans="1:9" ht="31.5" x14ac:dyDescent="0.25">
      <c r="A56" s="20" t="s">
        <v>113</v>
      </c>
      <c r="B56" s="14" t="s">
        <v>83</v>
      </c>
      <c r="C56" s="15">
        <f t="shared" ref="C56:I56" si="33">C57</f>
        <v>50</v>
      </c>
      <c r="D56" s="15">
        <f t="shared" si="33"/>
        <v>50</v>
      </c>
      <c r="E56" s="15">
        <f t="shared" si="33"/>
        <v>0</v>
      </c>
      <c r="F56" s="15">
        <f t="shared" si="33"/>
        <v>50</v>
      </c>
      <c r="G56" s="15">
        <f t="shared" si="33"/>
        <v>0</v>
      </c>
      <c r="H56" s="15">
        <f t="shared" si="33"/>
        <v>50</v>
      </c>
      <c r="I56" s="15">
        <f t="shared" si="33"/>
        <v>0</v>
      </c>
    </row>
    <row r="57" spans="1:9" ht="21" customHeight="1" x14ac:dyDescent="0.25">
      <c r="A57" s="20" t="s">
        <v>114</v>
      </c>
      <c r="B57" s="14" t="s">
        <v>84</v>
      </c>
      <c r="C57" s="15">
        <v>50</v>
      </c>
      <c r="D57" s="18">
        <v>50</v>
      </c>
      <c r="E57" s="9">
        <f t="shared" si="6"/>
        <v>0</v>
      </c>
      <c r="F57" s="18">
        <v>50</v>
      </c>
      <c r="G57" s="9">
        <f>F57-D57</f>
        <v>0</v>
      </c>
      <c r="H57" s="18">
        <v>50</v>
      </c>
      <c r="I57" s="9">
        <f>H57-F57</f>
        <v>0</v>
      </c>
    </row>
    <row r="58" spans="1:9" x14ac:dyDescent="0.25">
      <c r="A58" s="31" t="s">
        <v>111</v>
      </c>
      <c r="B58" s="31"/>
      <c r="C58" s="16">
        <f>C10+C19+C22+C29+C35+C42+C44+C49+C53+C56+C33</f>
        <v>2607068.9000000004</v>
      </c>
      <c r="D58" s="16">
        <f t="shared" ref="D58:I58" si="34">D10+D19+D22+D29+D35+D42+D44+D49+D53+D56+D33</f>
        <v>4019583.6000000006</v>
      </c>
      <c r="E58" s="16">
        <f t="shared" si="34"/>
        <v>1409995.9</v>
      </c>
      <c r="F58" s="16">
        <f t="shared" si="34"/>
        <v>3928727.7</v>
      </c>
      <c r="G58" s="16">
        <f t="shared" si="34"/>
        <v>-90855.900000000052</v>
      </c>
      <c r="H58" s="16">
        <f t="shared" si="34"/>
        <v>4035787.4000000004</v>
      </c>
      <c r="I58" s="16">
        <f t="shared" si="34"/>
        <v>107059.69999999998</v>
      </c>
    </row>
    <row r="60" spans="1:9" x14ac:dyDescent="0.25">
      <c r="E60" s="19"/>
    </row>
  </sheetData>
  <mergeCells count="12">
    <mergeCell ref="A58:B58"/>
    <mergeCell ref="A6:A8"/>
    <mergeCell ref="B6:B8"/>
    <mergeCell ref="D7:E7"/>
    <mergeCell ref="C6:C7"/>
    <mergeCell ref="H7:I7"/>
    <mergeCell ref="A1:I1"/>
    <mergeCell ref="A3:I3"/>
    <mergeCell ref="A4:I4"/>
    <mergeCell ref="A5:I5"/>
    <mergeCell ref="D6:I6"/>
    <mergeCell ref="F7:G7"/>
  </mergeCells>
  <pageMargins left="1.1811023622047245" right="0.59055118110236227" top="0.78740157480314965" bottom="0.78740157480314965" header="0.31496062992125984" footer="0.31496062992125984"/>
  <pageSetup paperSize="9" scale="74" fitToHeight="0" orientation="landscape" horizontalDpi="4294967295" verticalDpi="4294967295" r:id="rId1"/>
  <headerFooter differentFirst="1">
    <oddHeader>&amp;C&amp;P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Ассигнования на 2024 год</vt:lpstr>
      <vt:lpstr>'Ассигнования на 2024 год'!Заголовки_для_печати</vt:lpstr>
      <vt:lpstr>'Ассигнования на 2024 год'!Область_печати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pastuh</dc:creator>
  <cp:lastModifiedBy>Елена В. Петрушенко</cp:lastModifiedBy>
  <cp:lastPrinted>2025-03-27T01:53:55Z</cp:lastPrinted>
  <dcterms:created xsi:type="dcterms:W3CDTF">2017-04-14T00:11:14Z</dcterms:created>
  <dcterms:modified xsi:type="dcterms:W3CDTF">2025-03-27T01:56:20Z</dcterms:modified>
</cp:coreProperties>
</file>