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4\Плановый\Нормативные затраты_казенные учреждения\Архив нормативные затраты 2020-2021\2025\"/>
    </mc:Choice>
  </mc:AlternateContent>
  <xr:revisionPtr revIDLastSave="0" documentId="13_ncr:1_{D4B1EF9F-5298-447A-BAFA-B08E576902CE}" xr6:coauthVersionLast="47" xr6:coauthVersionMax="47" xr10:uidLastSave="{00000000-0000-0000-0000-000000000000}"/>
  <bookViews>
    <workbookView xWindow="390" yWindow="240" windowWidth="38010" windowHeight="20760" xr2:uid="{00000000-000D-0000-FFFF-FFFF00000000}"/>
  </bookViews>
  <sheets>
    <sheet name="2024 28.12)" sheetId="8" r:id="rId1"/>
    <sheet name="2025" sheetId="9" r:id="rId2"/>
  </sheets>
  <calcPr calcId="191029"/>
</workbook>
</file>

<file path=xl/calcChain.xml><?xml version="1.0" encoding="utf-8"?>
<calcChain xmlns="http://schemas.openxmlformats.org/spreadsheetml/2006/main">
  <c r="N14" i="9" l="1"/>
  <c r="N12" i="9"/>
  <c r="N17" i="9"/>
  <c r="N48" i="9"/>
  <c r="N45" i="9"/>
  <c r="N37" i="9"/>
  <c r="N33" i="9"/>
  <c r="N30" i="9"/>
  <c r="N28" i="9"/>
  <c r="N24" i="9"/>
  <c r="N20" i="9"/>
  <c r="N16" i="9"/>
  <c r="N50" i="8"/>
  <c r="N48" i="8" s="1"/>
  <c r="N45" i="8"/>
  <c r="N29" i="8"/>
  <c r="N33" i="8"/>
  <c r="N37" i="8"/>
  <c r="N31" i="8"/>
  <c r="N30" i="8"/>
  <c r="N28" i="8"/>
  <c r="N25" i="8"/>
  <c r="N24" i="8" s="1"/>
  <c r="N20" i="8"/>
  <c r="N18" i="8"/>
  <c r="N16" i="8"/>
  <c r="N12" i="8"/>
  <c r="N51" i="9" l="1"/>
  <c r="N51" i="8"/>
  <c r="P52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N51" authorId="0" shapeId="0" xr:uid="{25E7B159-94D8-4FDD-8018-B4C13A5B50BF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это 244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N51" authorId="0" shapeId="0" xr:uid="{515FC46F-31DB-4930-983C-6F2FB673CB6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это 244</t>
        </r>
      </text>
    </comment>
  </commentList>
</comments>
</file>

<file path=xl/sharedStrings.xml><?xml version="1.0" encoding="utf-8"?>
<sst xmlns="http://schemas.openxmlformats.org/spreadsheetml/2006/main" count="133" uniqueCount="56">
  <si>
    <t>от 23.08.2017 г. №</t>
  </si>
  <si>
    <t>№ п/п</t>
  </si>
  <si>
    <t>Наименование</t>
  </si>
  <si>
    <t>Нормативные затраты  (руб.)</t>
  </si>
  <si>
    <t>Затраты на коммунальные услуги</t>
  </si>
  <si>
    <t>1.</t>
  </si>
  <si>
    <t>На теплоэнергию</t>
  </si>
  <si>
    <t>2.</t>
  </si>
  <si>
    <t>На электроснабжение</t>
  </si>
  <si>
    <t>3.</t>
  </si>
  <si>
    <t>На водоснабжение, водоотведение</t>
  </si>
  <si>
    <t>Затраты на содержание имущества</t>
  </si>
  <si>
    <t>На дератизацию и дезинсекцию</t>
  </si>
  <si>
    <t>На техническое обслуживание пожарной сигнализации</t>
  </si>
  <si>
    <t>На сан.очистку,  вывоз и утилизацию  мусора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</si>
  <si>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</si>
  <si>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</si>
  <si>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</si>
  <si>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</si>
  <si>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На повременную оплату местных, междугородних  телефонных соединениий</t>
  </si>
  <si>
    <t>На предоставление интернета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</si>
  <si>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</si>
  <si>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</si>
  <si>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</si>
  <si>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</si>
  <si>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</si>
  <si>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</si>
  <si>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</si>
  <si>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</si>
  <si>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</si>
  <si>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</si>
  <si>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</si>
  <si>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</si>
  <si>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На приобретение информационных услуг, которые включают в себя затараты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</si>
  <si>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</si>
  <si>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</si>
  <si>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Затраты на приобретение материальных запасов,  не отнесенных к затратам на приобретение  мвтериальных запасов в рамках затрат на  информационно-коммуникационные технологии</t>
  </si>
  <si>
    <t>На приобретение канцелярских принадлежностей</t>
  </si>
  <si>
    <t>На приобретение иных материальных запасов</t>
  </si>
  <si>
    <t xml:space="preserve">         Нормативные затраты на обеспечение  функций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</si>
  <si>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</si>
  <si>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</si>
  <si>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и приобретению программного обеспечения</t>
  </si>
  <si>
    <t xml:space="preserve">                            к приказу Департамента социальной политики</t>
  </si>
  <si>
    <t>администрации муниципального образования</t>
  </si>
  <si>
    <t>Затраты на переподготовку</t>
  </si>
  <si>
    <t>Аттестация рабочих мест</t>
  </si>
  <si>
    <t xml:space="preserve">"Городской округ Ногликский" </t>
  </si>
  <si>
    <t>Промывка и гидравлическое испытание системы отопления</t>
  </si>
  <si>
    <t xml:space="preserve"> Испытание системы э/оборудования</t>
  </si>
  <si>
    <t>На прочии  услуги по обслуживанию теплосчетчиков,  услуги АДС, очистку снега</t>
  </si>
  <si>
    <t>Ремонтные работы по обслуживанию, переосвидетельствование огнетушителей</t>
  </si>
  <si>
    <t xml:space="preserve"> приказ от   26.12.2024  № 855</t>
  </si>
  <si>
    <t xml:space="preserve"> муниципального казенного учреждения  "Архив Ногликского района"  на 2025 год</t>
  </si>
  <si>
    <t xml:space="preserve"> муниципального казенного учреждения  "Архив Ногликского района" на 2024 год</t>
  </si>
  <si>
    <t>(внесение изменений в  приложение № 1, утвержденное приказом  от 28.12.2023 № 899 )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</si>
</sst>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/>
    <xf numFmtId="2" fontId="2" fillId="0" borderId="0" xfId="0" applyNumberFormat="1" applyFont="1"/>
    <xf numFmtId="0" fontId="3" fillId="0" borderId="4" xfId="0" applyFont="1" applyBorder="1"/>
    <xf numFmtId="2" fontId="0" fillId="0" borderId="0" xfId="0" applyNumberFormat="1" applyAlignment="1">
      <alignment horizontal="left"/>
    </xf>
    <xf numFmtId="2" fontId="0" fillId="0" borderId="0" xfId="0" applyNumberFormat="1"/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/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1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2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2" fontId="2" fillId="0" borderId="5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D91DD1-144E-4C49-B0DA-4F15E325C5FE}">
  <sheetPr>
    <pageSetUpPr fitToPage="1"/>
  </sheetPr>
  <dimension ref="A1:Q591"/>
  <sheetViews>
    <sheetView tabSelected="1" workbookViewId="0">
      <selection activeCell="U14" sqref="U14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0.42578125" customWidth="1"/>
    <col min="11" max="13" width="9.140625" hidden="1" customWidth="1"/>
    <col min="14" max="15" width="19" customWidth="1"/>
    <col min="16" max="16" width="10.5703125" customWidth="1"/>
    <col min="17" max="17" width="10.5703125" bestFit="1" customWidth="1"/>
  </cols>
  <sheetData>
    <row r="1" spans="1:15" ht="15.75" x14ac:dyDescent="0.25">
      <c r="A1" s="56" t="s">
        <v>41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6.5" x14ac:dyDescent="0.25">
      <c r="A2" s="57" t="s">
        <v>43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6.5" x14ac:dyDescent="0.25">
      <c r="A3" s="57" t="s">
        <v>44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5" ht="16.5" x14ac:dyDescent="0.25">
      <c r="A4" s="57" t="s">
        <v>47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ht="17.25" x14ac:dyDescent="0.3">
      <c r="B5" s="1"/>
      <c r="C5" s="1"/>
      <c r="D5" s="1"/>
      <c r="E5" s="1"/>
      <c r="F5" s="1"/>
      <c r="G5" s="1"/>
      <c r="H5" s="5"/>
      <c r="I5" s="5"/>
      <c r="J5" s="2"/>
      <c r="K5" s="2"/>
      <c r="L5" s="2" t="s">
        <v>0</v>
      </c>
      <c r="M5" s="2"/>
      <c r="N5" s="14" t="s">
        <v>52</v>
      </c>
      <c r="O5" s="2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customHeight="1" x14ac:dyDescent="0.25">
      <c r="A7" s="58" t="s">
        <v>39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17.25" customHeight="1" x14ac:dyDescent="0.25">
      <c r="A8" s="58" t="s">
        <v>54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26.25" customHeight="1" x14ac:dyDescent="0.25">
      <c r="A9" s="59" t="s">
        <v>55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</row>
    <row r="10" spans="1:15" ht="30.75" customHeight="1" x14ac:dyDescent="0.25">
      <c r="A10" s="54" t="s">
        <v>1</v>
      </c>
      <c r="B10" s="54"/>
      <c r="C10" s="54" t="s">
        <v>2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48" t="s">
        <v>3</v>
      </c>
      <c r="O10" s="55"/>
    </row>
    <row r="11" spans="1:15" ht="19.5" customHeight="1" x14ac:dyDescent="0.25">
      <c r="A11" s="38" t="s">
        <v>16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1"/>
    </row>
    <row r="12" spans="1:15" ht="16.5" x14ac:dyDescent="0.25">
      <c r="A12" s="38"/>
      <c r="B12" s="39"/>
      <c r="C12" s="39" t="s">
        <v>26</v>
      </c>
      <c r="D12" s="39"/>
      <c r="E12" s="39"/>
      <c r="F12" s="39"/>
      <c r="G12" s="39"/>
      <c r="H12" s="39"/>
      <c r="I12" s="39"/>
      <c r="J12" s="39"/>
      <c r="K12" s="39"/>
      <c r="L12" s="39"/>
      <c r="M12" s="41"/>
      <c r="N12" s="46">
        <f>SUM(N13:O15)</f>
        <v>97000</v>
      </c>
      <c r="O12" s="47"/>
    </row>
    <row r="13" spans="1:15" ht="16.5" x14ac:dyDescent="0.25">
      <c r="A13" s="30" t="s">
        <v>17</v>
      </c>
      <c r="B13" s="31"/>
      <c r="C13" s="16" t="s">
        <v>18</v>
      </c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20">
        <v>15000</v>
      </c>
      <c r="O13" s="21"/>
    </row>
    <row r="14" spans="1:15" ht="33" customHeight="1" x14ac:dyDescent="0.25">
      <c r="A14" s="30" t="s">
        <v>7</v>
      </c>
      <c r="B14" s="31"/>
      <c r="C14" s="32" t="s">
        <v>19</v>
      </c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20">
        <v>10000</v>
      </c>
      <c r="O14" s="21"/>
    </row>
    <row r="15" spans="1:15" ht="16.5" x14ac:dyDescent="0.25">
      <c r="A15" s="30">
        <v>3</v>
      </c>
      <c r="B15" s="31"/>
      <c r="C15" s="32" t="s">
        <v>20</v>
      </c>
      <c r="D15" s="33"/>
      <c r="E15" s="33"/>
      <c r="F15" s="33"/>
      <c r="G15" s="33"/>
      <c r="H15" s="33"/>
      <c r="I15" s="33"/>
      <c r="J15" s="33"/>
      <c r="K15" s="33"/>
      <c r="L15" s="33"/>
      <c r="M15" s="34"/>
      <c r="N15" s="20">
        <v>72000</v>
      </c>
      <c r="O15" s="21"/>
    </row>
    <row r="16" spans="1:15" ht="48" customHeight="1" x14ac:dyDescent="0.25">
      <c r="A16" s="22" t="s">
        <v>40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25">
        <f>SUM(N17:O19)</f>
        <v>206060</v>
      </c>
      <c r="O16" s="45"/>
    </row>
    <row r="17" spans="1:16" ht="34.5" customHeight="1" x14ac:dyDescent="0.25">
      <c r="A17" s="52" t="s">
        <v>5</v>
      </c>
      <c r="B17" s="52"/>
      <c r="C17" s="35" t="s">
        <v>15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53">
        <v>147960</v>
      </c>
      <c r="O17" s="53"/>
    </row>
    <row r="18" spans="1:16" ht="34.5" customHeight="1" x14ac:dyDescent="0.25">
      <c r="A18" s="48" t="s">
        <v>7</v>
      </c>
      <c r="B18" s="49"/>
      <c r="C18" s="33" t="s">
        <v>42</v>
      </c>
      <c r="D18" s="33"/>
      <c r="E18" s="33"/>
      <c r="F18" s="33"/>
      <c r="G18" s="33"/>
      <c r="H18" s="33"/>
      <c r="I18" s="33"/>
      <c r="J18" s="10"/>
      <c r="K18" s="10"/>
      <c r="L18" s="10"/>
      <c r="M18" s="12"/>
      <c r="N18" s="50">
        <f>50000+8100</f>
        <v>58100</v>
      </c>
      <c r="O18" s="51"/>
    </row>
    <row r="19" spans="1:16" ht="34.5" customHeight="1" x14ac:dyDescent="0.25">
      <c r="A19" s="48" t="s">
        <v>9</v>
      </c>
      <c r="B19" s="49"/>
      <c r="C19" s="33" t="s">
        <v>45</v>
      </c>
      <c r="D19" s="33"/>
      <c r="E19" s="33"/>
      <c r="F19" s="33"/>
      <c r="G19" s="33"/>
      <c r="H19" s="33"/>
      <c r="I19" s="33"/>
      <c r="J19" s="33"/>
      <c r="K19" s="10"/>
      <c r="L19" s="10"/>
      <c r="M19" s="12"/>
      <c r="N19" s="50"/>
      <c r="O19" s="51"/>
    </row>
    <row r="20" spans="1:16" ht="16.5" x14ac:dyDescent="0.25">
      <c r="A20" s="38" t="s">
        <v>21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1"/>
      <c r="N20" s="46">
        <f>SUM(N21:O23)</f>
        <v>62100</v>
      </c>
      <c r="O20" s="47"/>
    </row>
    <row r="21" spans="1:16" ht="16.5" x14ac:dyDescent="0.25">
      <c r="A21" s="30" t="s">
        <v>5</v>
      </c>
      <c r="B21" s="31"/>
      <c r="C21" s="32" t="s">
        <v>22</v>
      </c>
      <c r="D21" s="33"/>
      <c r="E21" s="33"/>
      <c r="F21" s="33"/>
      <c r="G21" s="33"/>
      <c r="H21" s="33"/>
      <c r="I21" s="33"/>
      <c r="J21" s="33"/>
      <c r="K21" s="33"/>
      <c r="L21" s="33"/>
      <c r="M21" s="34"/>
      <c r="N21" s="20"/>
      <c r="O21" s="21"/>
    </row>
    <row r="22" spans="1:16" ht="33.75" customHeight="1" x14ac:dyDescent="0.25">
      <c r="A22" s="30" t="s">
        <v>7</v>
      </c>
      <c r="B22" s="31"/>
      <c r="C22" s="32" t="s">
        <v>23</v>
      </c>
      <c r="D22" s="33"/>
      <c r="E22" s="33"/>
      <c r="F22" s="33"/>
      <c r="G22" s="33"/>
      <c r="H22" s="33"/>
      <c r="I22" s="33"/>
      <c r="J22" s="33"/>
      <c r="K22" s="33"/>
      <c r="L22" s="33"/>
      <c r="M22" s="34"/>
      <c r="N22" s="36">
        <v>62100</v>
      </c>
      <c r="O22" s="37"/>
    </row>
    <row r="23" spans="1:16" ht="16.5" x14ac:dyDescent="0.25">
      <c r="A23" s="30" t="s">
        <v>9</v>
      </c>
      <c r="B23" s="31"/>
      <c r="C23" s="32" t="s">
        <v>24</v>
      </c>
      <c r="D23" s="33"/>
      <c r="E23" s="33"/>
      <c r="F23" s="33"/>
      <c r="G23" s="33"/>
      <c r="H23" s="33"/>
      <c r="I23" s="33"/>
      <c r="J23" s="33"/>
      <c r="K23" s="33"/>
      <c r="L23" s="33"/>
      <c r="M23" s="34"/>
      <c r="N23" s="20"/>
      <c r="O23" s="21"/>
    </row>
    <row r="24" spans="1:16" ht="16.5" x14ac:dyDescent="0.25">
      <c r="A24" s="38" t="s">
        <v>25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1"/>
      <c r="N24" s="46">
        <f>SUM(N25:O26)</f>
        <v>36000</v>
      </c>
      <c r="O24" s="41"/>
    </row>
    <row r="25" spans="1:16" ht="30.75" customHeight="1" x14ac:dyDescent="0.25">
      <c r="A25" s="15" t="s">
        <v>5</v>
      </c>
      <c r="B25" s="15"/>
      <c r="C25" s="32" t="s">
        <v>27</v>
      </c>
      <c r="D25" s="33"/>
      <c r="E25" s="33"/>
      <c r="F25" s="33"/>
      <c r="G25" s="33"/>
      <c r="H25" s="33"/>
      <c r="I25" s="33"/>
      <c r="J25" s="33"/>
      <c r="K25" s="33"/>
      <c r="L25" s="33"/>
      <c r="M25" s="34"/>
      <c r="N25" s="19">
        <f>36000</f>
        <v>36000</v>
      </c>
      <c r="O25" s="19"/>
    </row>
    <row r="26" spans="1:16" ht="16.5" x14ac:dyDescent="0.25">
      <c r="A26" s="15" t="s">
        <v>7</v>
      </c>
      <c r="B26" s="15"/>
      <c r="C26" s="29" t="s">
        <v>28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19"/>
      <c r="O26" s="19"/>
    </row>
    <row r="27" spans="1:16" ht="16.5" x14ac:dyDescent="0.25">
      <c r="A27" s="45" t="s">
        <v>29</v>
      </c>
      <c r="B27" s="45"/>
      <c r="C27" s="45"/>
      <c r="D27" s="45"/>
      <c r="E27" s="45"/>
      <c r="F27" s="45"/>
      <c r="G27" s="45"/>
      <c r="H27" s="45"/>
      <c r="I27" s="45"/>
      <c r="J27" s="45"/>
      <c r="K27" s="7"/>
      <c r="L27" s="7"/>
      <c r="M27" s="7"/>
      <c r="N27" s="39"/>
      <c r="O27" s="41"/>
    </row>
    <row r="28" spans="1:16" ht="48.75" customHeight="1" x14ac:dyDescent="0.25">
      <c r="A28" s="15"/>
      <c r="B28" s="15"/>
      <c r="C28" s="22" t="s">
        <v>30</v>
      </c>
      <c r="D28" s="23"/>
      <c r="E28" s="23"/>
      <c r="F28" s="23"/>
      <c r="G28" s="23"/>
      <c r="H28" s="23"/>
      <c r="I28" s="23"/>
      <c r="J28" s="23"/>
      <c r="K28" s="23"/>
      <c r="L28" s="23"/>
      <c r="M28" s="24"/>
      <c r="N28" s="25">
        <f>N29</f>
        <v>7000</v>
      </c>
      <c r="O28" s="45"/>
    </row>
    <row r="29" spans="1:16" ht="16.5" x14ac:dyDescent="0.25">
      <c r="A29" s="15" t="s">
        <v>5</v>
      </c>
      <c r="B29" s="15"/>
      <c r="C29" s="16" t="s">
        <v>31</v>
      </c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9">
        <f>10000-3000</f>
        <v>7000</v>
      </c>
      <c r="O29" s="19"/>
    </row>
    <row r="30" spans="1:16" ht="196.5" customHeight="1" x14ac:dyDescent="0.25">
      <c r="A30" s="15"/>
      <c r="B30" s="15"/>
      <c r="C30" s="44" t="s">
        <v>32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25">
        <f>N31+N32</f>
        <v>3500</v>
      </c>
      <c r="O30" s="25"/>
    </row>
    <row r="31" spans="1:16" s="3" customFormat="1" ht="79.5" customHeight="1" x14ac:dyDescent="0.25">
      <c r="A31" s="30" t="s">
        <v>5</v>
      </c>
      <c r="B31" s="31"/>
      <c r="C31" s="32" t="s">
        <v>33</v>
      </c>
      <c r="D31" s="33"/>
      <c r="E31" s="33"/>
      <c r="F31" s="33"/>
      <c r="G31" s="33"/>
      <c r="H31" s="33"/>
      <c r="I31" s="33"/>
      <c r="J31" s="33"/>
      <c r="K31" s="33"/>
      <c r="L31" s="33"/>
      <c r="M31" s="34"/>
      <c r="N31" s="36">
        <f>3500</f>
        <v>3500</v>
      </c>
      <c r="O31" s="37"/>
      <c r="P31" s="8"/>
    </row>
    <row r="32" spans="1:16" s="3" customFormat="1" ht="26.25" customHeight="1" x14ac:dyDescent="0.25">
      <c r="A32" s="30">
        <v>2</v>
      </c>
      <c r="B32" s="31"/>
      <c r="C32" s="32" t="s">
        <v>46</v>
      </c>
      <c r="D32" s="33"/>
      <c r="E32" s="33"/>
      <c r="F32" s="33"/>
      <c r="G32" s="33"/>
      <c r="H32" s="33"/>
      <c r="I32" s="33"/>
      <c r="J32" s="33"/>
      <c r="K32" s="10"/>
      <c r="L32" s="10"/>
      <c r="M32" s="12"/>
      <c r="N32" s="36"/>
      <c r="O32" s="37"/>
      <c r="P32" s="8"/>
    </row>
    <row r="33" spans="1:15" s="3" customFormat="1" ht="21.75" customHeight="1" x14ac:dyDescent="0.25">
      <c r="A33" s="30"/>
      <c r="B33" s="31"/>
      <c r="C33" s="38" t="s">
        <v>4</v>
      </c>
      <c r="D33" s="39"/>
      <c r="E33" s="39"/>
      <c r="F33" s="39"/>
      <c r="G33" s="39"/>
      <c r="H33" s="39"/>
      <c r="I33" s="39"/>
      <c r="J33" s="41"/>
      <c r="K33" s="13"/>
      <c r="L33" s="13"/>
      <c r="M33" s="13"/>
      <c r="N33" s="42">
        <f>SUM(N34:O36)</f>
        <v>1118843</v>
      </c>
      <c r="O33" s="43"/>
    </row>
    <row r="34" spans="1:15" s="3" customFormat="1" ht="17.25" customHeight="1" x14ac:dyDescent="0.25">
      <c r="A34" s="30"/>
      <c r="B34" s="31"/>
      <c r="C34" s="32" t="s">
        <v>6</v>
      </c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19">
        <v>1053700</v>
      </c>
      <c r="O34" s="19"/>
    </row>
    <row r="35" spans="1:15" s="3" customFormat="1" ht="18" customHeight="1" x14ac:dyDescent="0.25">
      <c r="A35" s="30"/>
      <c r="B35" s="31"/>
      <c r="C35" s="32" t="s">
        <v>8</v>
      </c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19">
        <v>50600</v>
      </c>
      <c r="O35" s="19"/>
    </row>
    <row r="36" spans="1:15" s="3" customFormat="1" ht="17.25" customHeight="1" x14ac:dyDescent="0.25">
      <c r="A36" s="30"/>
      <c r="B36" s="31"/>
      <c r="C36" s="32" t="s">
        <v>10</v>
      </c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9">
        <v>14543</v>
      </c>
      <c r="O36" s="19"/>
    </row>
    <row r="37" spans="1:15" s="3" customFormat="1" ht="23.25" customHeight="1" x14ac:dyDescent="0.25">
      <c r="A37" s="30"/>
      <c r="B37" s="31"/>
      <c r="C37" s="38" t="s">
        <v>11</v>
      </c>
      <c r="D37" s="39"/>
      <c r="E37" s="39"/>
      <c r="F37" s="39"/>
      <c r="G37" s="39"/>
      <c r="H37" s="39"/>
      <c r="I37" s="39"/>
      <c r="J37" s="39"/>
      <c r="K37" s="7"/>
      <c r="L37" s="7"/>
      <c r="M37" s="7"/>
      <c r="N37" s="40">
        <f>SUM(N38:O44)</f>
        <v>140055</v>
      </c>
      <c r="O37" s="41"/>
    </row>
    <row r="38" spans="1:15" s="3" customFormat="1" ht="21" customHeight="1" x14ac:dyDescent="0.25">
      <c r="A38" s="30"/>
      <c r="B38" s="31"/>
      <c r="C38" s="35" t="s">
        <v>12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9">
        <v>33987</v>
      </c>
      <c r="O38" s="19"/>
    </row>
    <row r="39" spans="1:15" s="3" customFormat="1" ht="21.75" customHeight="1" x14ac:dyDescent="0.25">
      <c r="A39" s="30"/>
      <c r="B39" s="31"/>
      <c r="C39" s="35" t="s">
        <v>13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20">
        <v>31068</v>
      </c>
      <c r="O39" s="21"/>
    </row>
    <row r="40" spans="1:15" s="3" customFormat="1" ht="21" customHeight="1" x14ac:dyDescent="0.25">
      <c r="A40" s="30"/>
      <c r="B40" s="31"/>
      <c r="C40" s="35" t="s">
        <v>14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19"/>
      <c r="O40" s="19"/>
    </row>
    <row r="41" spans="1:15" s="3" customFormat="1" ht="42" customHeight="1" x14ac:dyDescent="0.25">
      <c r="A41" s="30"/>
      <c r="B41" s="31"/>
      <c r="C41" s="32" t="s">
        <v>48</v>
      </c>
      <c r="D41" s="33"/>
      <c r="E41" s="33"/>
      <c r="F41" s="33"/>
      <c r="G41" s="33"/>
      <c r="H41" s="33"/>
      <c r="I41" s="33"/>
      <c r="J41" s="34"/>
      <c r="K41" s="11"/>
      <c r="L41" s="11"/>
      <c r="M41" s="11"/>
      <c r="N41" s="20">
        <v>70000</v>
      </c>
      <c r="O41" s="21"/>
    </row>
    <row r="42" spans="1:15" s="3" customFormat="1" ht="39" customHeight="1" x14ac:dyDescent="0.25">
      <c r="A42" s="30"/>
      <c r="B42" s="31"/>
      <c r="C42" s="32" t="s">
        <v>49</v>
      </c>
      <c r="D42" s="33"/>
      <c r="E42" s="33"/>
      <c r="F42" s="33"/>
      <c r="G42" s="33"/>
      <c r="H42" s="33"/>
      <c r="I42" s="33"/>
      <c r="J42" s="34"/>
      <c r="K42" s="11"/>
      <c r="L42" s="11"/>
      <c r="M42" s="11"/>
      <c r="N42" s="36"/>
      <c r="O42" s="37"/>
    </row>
    <row r="43" spans="1:15" s="3" customFormat="1" ht="39" customHeight="1" x14ac:dyDescent="0.25">
      <c r="A43" s="30"/>
      <c r="B43" s="31"/>
      <c r="C43" s="32" t="s">
        <v>51</v>
      </c>
      <c r="D43" s="33"/>
      <c r="E43" s="33"/>
      <c r="F43" s="33"/>
      <c r="G43" s="33"/>
      <c r="H43" s="33"/>
      <c r="I43" s="33"/>
      <c r="J43" s="34"/>
      <c r="K43" s="11"/>
      <c r="L43" s="11"/>
      <c r="M43" s="11"/>
      <c r="N43" s="20">
        <v>5000</v>
      </c>
      <c r="O43" s="21"/>
    </row>
    <row r="44" spans="1:15" s="3" customFormat="1" ht="30.75" customHeight="1" x14ac:dyDescent="0.25">
      <c r="A44" s="30"/>
      <c r="B44" s="31"/>
      <c r="C44" s="35" t="s">
        <v>50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19"/>
      <c r="O44" s="19"/>
    </row>
    <row r="45" spans="1:15" ht="81" customHeight="1" x14ac:dyDescent="0.25">
      <c r="A45" s="15"/>
      <c r="B45" s="15"/>
      <c r="C45" s="26" t="s">
        <v>34</v>
      </c>
      <c r="D45" s="27"/>
      <c r="E45" s="27"/>
      <c r="F45" s="27"/>
      <c r="G45" s="27"/>
      <c r="H45" s="27"/>
      <c r="I45" s="27"/>
      <c r="J45" s="27"/>
      <c r="K45" s="27"/>
      <c r="L45" s="27"/>
      <c r="M45" s="28"/>
      <c r="N45" s="25">
        <f>N47</f>
        <v>26100</v>
      </c>
      <c r="O45" s="25"/>
    </row>
    <row r="46" spans="1:15" ht="16.5" x14ac:dyDescent="0.25">
      <c r="A46" s="15" t="s">
        <v>5</v>
      </c>
      <c r="B46" s="15"/>
      <c r="C46" s="29" t="s">
        <v>24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19"/>
      <c r="O46" s="19"/>
    </row>
    <row r="47" spans="1:15" ht="16.5" x14ac:dyDescent="0.25">
      <c r="A47" s="15" t="s">
        <v>7</v>
      </c>
      <c r="B47" s="15"/>
      <c r="C47" s="16" t="s">
        <v>35</v>
      </c>
      <c r="D47" s="17"/>
      <c r="E47" s="17"/>
      <c r="F47" s="17"/>
      <c r="G47" s="17"/>
      <c r="H47" s="17"/>
      <c r="I47" s="17"/>
      <c r="J47" s="17"/>
      <c r="K47" s="17"/>
      <c r="L47" s="17"/>
      <c r="M47" s="18"/>
      <c r="N47" s="20">
        <v>26100</v>
      </c>
      <c r="O47" s="21"/>
    </row>
    <row r="48" spans="1:15" ht="90.75" customHeight="1" x14ac:dyDescent="0.25">
      <c r="A48" s="15"/>
      <c r="B48" s="15"/>
      <c r="C48" s="22" t="s">
        <v>36</v>
      </c>
      <c r="D48" s="23"/>
      <c r="E48" s="23"/>
      <c r="F48" s="23"/>
      <c r="G48" s="23"/>
      <c r="H48" s="23"/>
      <c r="I48" s="23"/>
      <c r="J48" s="23"/>
      <c r="K48" s="23"/>
      <c r="L48" s="23"/>
      <c r="M48" s="24"/>
      <c r="N48" s="25">
        <f>SUM(N49:O50)</f>
        <v>63242</v>
      </c>
      <c r="O48" s="25"/>
    </row>
    <row r="49" spans="1:17" ht="16.5" x14ac:dyDescent="0.25">
      <c r="A49" s="15" t="s">
        <v>5</v>
      </c>
      <c r="B49" s="15"/>
      <c r="C49" s="16" t="s">
        <v>37</v>
      </c>
      <c r="D49" s="17"/>
      <c r="E49" s="17"/>
      <c r="F49" s="17"/>
      <c r="G49" s="17"/>
      <c r="H49" s="17"/>
      <c r="I49" s="17"/>
      <c r="J49" s="17"/>
      <c r="K49" s="17"/>
      <c r="L49" s="17"/>
      <c r="M49" s="18"/>
      <c r="N49" s="19">
        <v>20000</v>
      </c>
      <c r="O49" s="19"/>
    </row>
    <row r="50" spans="1:17" ht="16.5" x14ac:dyDescent="0.25">
      <c r="A50" s="15"/>
      <c r="B50" s="15"/>
      <c r="C50" s="16" t="s">
        <v>38</v>
      </c>
      <c r="D50" s="17"/>
      <c r="E50" s="17"/>
      <c r="F50" s="17"/>
      <c r="G50" s="17"/>
      <c r="H50" s="17"/>
      <c r="I50" s="17"/>
      <c r="J50" s="17"/>
      <c r="K50" s="17"/>
      <c r="L50" s="17"/>
      <c r="M50" s="18"/>
      <c r="N50" s="19">
        <f>42530+9300-8588</f>
        <v>43242</v>
      </c>
      <c r="O50" s="19"/>
      <c r="Q50" s="9"/>
    </row>
    <row r="51" spans="1:17" ht="16.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>
        <f>N12+N16+N20+N24+N28+N30+N33+N37+N48+N45</f>
        <v>1759900</v>
      </c>
      <c r="O51" s="9"/>
      <c r="P51">
        <v>1759900</v>
      </c>
    </row>
    <row r="52" spans="1:17" ht="16.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6"/>
      <c r="O52" s="6"/>
      <c r="P52" s="9">
        <f>N51-P51</f>
        <v>0</v>
      </c>
    </row>
    <row r="53" spans="1:17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7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4"/>
      <c r="K54" s="1"/>
      <c r="L54" s="1"/>
      <c r="M54" s="1"/>
      <c r="N54" s="1"/>
      <c r="O54" s="1"/>
    </row>
    <row r="55" spans="1:17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7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7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7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7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7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7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7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7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7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 ht="15.75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 ht="15.75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 ht="15.75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 ht="15.75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 ht="15.75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 ht="15.75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 ht="15.75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 ht="15.75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 ht="15.75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 ht="15.75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 ht="15.75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 ht="15.75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2:15" ht="15.75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</sheetData>
  <mergeCells count="124">
    <mergeCell ref="A1:O1"/>
    <mergeCell ref="A2:O2"/>
    <mergeCell ref="A3:O3"/>
    <mergeCell ref="A4:O4"/>
    <mergeCell ref="A7:O7"/>
    <mergeCell ref="A8:O8"/>
    <mergeCell ref="A13:B13"/>
    <mergeCell ref="C13:M13"/>
    <mergeCell ref="N13:O13"/>
    <mergeCell ref="A9:O9"/>
    <mergeCell ref="A14:B14"/>
    <mergeCell ref="C14:M14"/>
    <mergeCell ref="N14:O14"/>
    <mergeCell ref="A10:B10"/>
    <mergeCell ref="C10:M10"/>
    <mergeCell ref="N10:O10"/>
    <mergeCell ref="A11:O11"/>
    <mergeCell ref="A12:B12"/>
    <mergeCell ref="C12:M12"/>
    <mergeCell ref="N12:O12"/>
    <mergeCell ref="A18:B18"/>
    <mergeCell ref="C18:I18"/>
    <mergeCell ref="N18:O18"/>
    <mergeCell ref="A19:B19"/>
    <mergeCell ref="C19:J19"/>
    <mergeCell ref="N19:O19"/>
    <mergeCell ref="A15:B15"/>
    <mergeCell ref="C15:M15"/>
    <mergeCell ref="N15:O15"/>
    <mergeCell ref="A16:M16"/>
    <mergeCell ref="N16:O16"/>
    <mergeCell ref="A17:B17"/>
    <mergeCell ref="C17:M17"/>
    <mergeCell ref="N17:O17"/>
    <mergeCell ref="A23:B23"/>
    <mergeCell ref="C23:M23"/>
    <mergeCell ref="N23:O23"/>
    <mergeCell ref="A24:M24"/>
    <mergeCell ref="N24:O24"/>
    <mergeCell ref="A25:B25"/>
    <mergeCell ref="C25:M25"/>
    <mergeCell ref="N25:O25"/>
    <mergeCell ref="A20:M20"/>
    <mergeCell ref="N20:O20"/>
    <mergeCell ref="A21:B21"/>
    <mergeCell ref="C21:M21"/>
    <mergeCell ref="N21:O21"/>
    <mergeCell ref="A22:B22"/>
    <mergeCell ref="C22:M22"/>
    <mergeCell ref="N22:O22"/>
    <mergeCell ref="A29:B29"/>
    <mergeCell ref="C29:M29"/>
    <mergeCell ref="N29:O29"/>
    <mergeCell ref="A30:B30"/>
    <mergeCell ref="C30:M30"/>
    <mergeCell ref="N30:O30"/>
    <mergeCell ref="A26:B26"/>
    <mergeCell ref="C26:M26"/>
    <mergeCell ref="N26:O26"/>
    <mergeCell ref="A27:J27"/>
    <mergeCell ref="N27:O27"/>
    <mergeCell ref="A28:B28"/>
    <mergeCell ref="C28:M28"/>
    <mergeCell ref="N28:O28"/>
    <mergeCell ref="A33:B33"/>
    <mergeCell ref="C33:J33"/>
    <mergeCell ref="N33:O33"/>
    <mergeCell ref="A34:B34"/>
    <mergeCell ref="C34:M34"/>
    <mergeCell ref="N34:O34"/>
    <mergeCell ref="A31:B31"/>
    <mergeCell ref="C31:M31"/>
    <mergeCell ref="N31:O31"/>
    <mergeCell ref="A32:B32"/>
    <mergeCell ref="C32:J32"/>
    <mergeCell ref="N32:O32"/>
    <mergeCell ref="A37:B37"/>
    <mergeCell ref="C37:J37"/>
    <mergeCell ref="N37:O37"/>
    <mergeCell ref="A38:B38"/>
    <mergeCell ref="C38:M38"/>
    <mergeCell ref="N38:O38"/>
    <mergeCell ref="A35:B35"/>
    <mergeCell ref="C35:M35"/>
    <mergeCell ref="N35:O35"/>
    <mergeCell ref="A36:B36"/>
    <mergeCell ref="C36:M36"/>
    <mergeCell ref="N36:O36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45:B45"/>
    <mergeCell ref="C45:M45"/>
    <mergeCell ref="N45:O45"/>
    <mergeCell ref="A46:B46"/>
    <mergeCell ref="C46:M46"/>
    <mergeCell ref="N46:O46"/>
    <mergeCell ref="A43:B43"/>
    <mergeCell ref="C43:J43"/>
    <mergeCell ref="N43:O43"/>
    <mergeCell ref="A44:B44"/>
    <mergeCell ref="C44:M44"/>
    <mergeCell ref="N44:O44"/>
    <mergeCell ref="A49:B49"/>
    <mergeCell ref="C49:M49"/>
    <mergeCell ref="N49:O49"/>
    <mergeCell ref="A50:B50"/>
    <mergeCell ref="C50:M50"/>
    <mergeCell ref="N50:O50"/>
    <mergeCell ref="A47:B47"/>
    <mergeCell ref="C47:M47"/>
    <mergeCell ref="N47:O47"/>
    <mergeCell ref="A48:B48"/>
    <mergeCell ref="C48:M48"/>
    <mergeCell ref="N48:O48"/>
  </mergeCells>
  <pageMargins left="0.70866141732283472" right="0.70866141732283472" top="0.35433070866141736" bottom="0.35433070866141736" header="0.31496062992125984" footer="0.31496062992125984"/>
  <pageSetup paperSize="9" scale="75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5134A-B263-4281-A73F-4BD757BD41CD}">
  <sheetPr>
    <pageSetUpPr fitToPage="1"/>
  </sheetPr>
  <dimension ref="A1:Q591"/>
  <sheetViews>
    <sheetView topLeftCell="A40" workbookViewId="0">
      <selection activeCell="X51" sqref="X51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0.42578125" customWidth="1"/>
    <col min="11" max="13" width="9.140625" hidden="1" customWidth="1"/>
    <col min="14" max="15" width="19" customWidth="1"/>
    <col min="16" max="16" width="10.5703125" customWidth="1"/>
    <col min="17" max="17" width="10.5703125" bestFit="1" customWidth="1"/>
  </cols>
  <sheetData>
    <row r="1" spans="1:15" ht="15.75" x14ac:dyDescent="0.25">
      <c r="A1" s="56" t="s">
        <v>41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6.5" x14ac:dyDescent="0.25">
      <c r="A2" s="57" t="s">
        <v>43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</row>
    <row r="3" spans="1:15" ht="16.5" x14ac:dyDescent="0.25">
      <c r="A3" s="57" t="s">
        <v>44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</row>
    <row r="4" spans="1:15" ht="16.5" x14ac:dyDescent="0.25">
      <c r="A4" s="57" t="s">
        <v>47</v>
      </c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</row>
    <row r="5" spans="1:15" ht="17.25" x14ac:dyDescent="0.3">
      <c r="B5" s="1"/>
      <c r="C5" s="1"/>
      <c r="D5" s="1"/>
      <c r="E5" s="1"/>
      <c r="F5" s="1"/>
      <c r="G5" s="1"/>
      <c r="H5" s="5"/>
      <c r="I5" s="5"/>
      <c r="J5" s="2"/>
      <c r="K5" s="2"/>
      <c r="L5" s="2" t="s">
        <v>0</v>
      </c>
      <c r="M5" s="2"/>
      <c r="N5" s="14" t="s">
        <v>52</v>
      </c>
      <c r="O5" s="2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customHeight="1" x14ac:dyDescent="0.25">
      <c r="A7" s="58" t="s">
        <v>39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17.25" customHeight="1" x14ac:dyDescent="0.25">
      <c r="A8" s="58" t="s">
        <v>53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</row>
    <row r="9" spans="1:15" ht="17.25" x14ac:dyDescent="0.3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0.75" customHeight="1" x14ac:dyDescent="0.25">
      <c r="A10" s="54" t="s">
        <v>1</v>
      </c>
      <c r="B10" s="54"/>
      <c r="C10" s="54" t="s">
        <v>2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48" t="s">
        <v>3</v>
      </c>
      <c r="O10" s="55"/>
    </row>
    <row r="11" spans="1:15" ht="19.5" customHeight="1" x14ac:dyDescent="0.25">
      <c r="A11" s="38" t="s">
        <v>16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41"/>
    </row>
    <row r="12" spans="1:15" ht="16.5" x14ac:dyDescent="0.25">
      <c r="A12" s="38"/>
      <c r="B12" s="39"/>
      <c r="C12" s="39" t="s">
        <v>26</v>
      </c>
      <c r="D12" s="39"/>
      <c r="E12" s="39"/>
      <c r="F12" s="39"/>
      <c r="G12" s="39"/>
      <c r="H12" s="39"/>
      <c r="I12" s="39"/>
      <c r="J12" s="39"/>
      <c r="K12" s="39"/>
      <c r="L12" s="39"/>
      <c r="M12" s="41"/>
      <c r="N12" s="46">
        <f>SUM(N13:O15)</f>
        <v>107600</v>
      </c>
      <c r="O12" s="47"/>
    </row>
    <row r="13" spans="1:15" ht="16.5" x14ac:dyDescent="0.25">
      <c r="A13" s="30" t="s">
        <v>17</v>
      </c>
      <c r="B13" s="31"/>
      <c r="C13" s="16" t="s">
        <v>18</v>
      </c>
      <c r="D13" s="17"/>
      <c r="E13" s="17"/>
      <c r="F13" s="17"/>
      <c r="G13" s="17"/>
      <c r="H13" s="17"/>
      <c r="I13" s="17"/>
      <c r="J13" s="17"/>
      <c r="K13" s="17"/>
      <c r="L13" s="17"/>
      <c r="M13" s="18"/>
      <c r="N13" s="20">
        <v>15000</v>
      </c>
      <c r="O13" s="21"/>
    </row>
    <row r="14" spans="1:15" ht="33" customHeight="1" x14ac:dyDescent="0.25">
      <c r="A14" s="30" t="s">
        <v>7</v>
      </c>
      <c r="B14" s="31"/>
      <c r="C14" s="32" t="s">
        <v>19</v>
      </c>
      <c r="D14" s="33"/>
      <c r="E14" s="33"/>
      <c r="F14" s="33"/>
      <c r="G14" s="33"/>
      <c r="H14" s="33"/>
      <c r="I14" s="33"/>
      <c r="J14" s="33"/>
      <c r="K14" s="33"/>
      <c r="L14" s="33"/>
      <c r="M14" s="34"/>
      <c r="N14" s="20">
        <f>10000+10600</f>
        <v>20600</v>
      </c>
      <c r="O14" s="21"/>
    </row>
    <row r="15" spans="1:15" ht="16.5" x14ac:dyDescent="0.25">
      <c r="A15" s="30">
        <v>3</v>
      </c>
      <c r="B15" s="31"/>
      <c r="C15" s="32" t="s">
        <v>20</v>
      </c>
      <c r="D15" s="33"/>
      <c r="E15" s="33"/>
      <c r="F15" s="33"/>
      <c r="G15" s="33"/>
      <c r="H15" s="33"/>
      <c r="I15" s="33"/>
      <c r="J15" s="33"/>
      <c r="K15" s="33"/>
      <c r="L15" s="33"/>
      <c r="M15" s="34"/>
      <c r="N15" s="20">
        <v>72000</v>
      </c>
      <c r="O15" s="21"/>
    </row>
    <row r="16" spans="1:15" ht="48" customHeight="1" x14ac:dyDescent="0.25">
      <c r="A16" s="22" t="s">
        <v>40</v>
      </c>
      <c r="B16" s="23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4"/>
      <c r="N16" s="25">
        <f>SUM(N17:O19)</f>
        <v>161906</v>
      </c>
      <c r="O16" s="45"/>
    </row>
    <row r="17" spans="1:16" ht="34.5" customHeight="1" x14ac:dyDescent="0.25">
      <c r="A17" s="52" t="s">
        <v>5</v>
      </c>
      <c r="B17" s="52"/>
      <c r="C17" s="35" t="s">
        <v>15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53">
        <f>155208</f>
        <v>155208</v>
      </c>
      <c r="O17" s="53"/>
    </row>
    <row r="18" spans="1:16" ht="34.5" customHeight="1" x14ac:dyDescent="0.25">
      <c r="A18" s="48" t="s">
        <v>7</v>
      </c>
      <c r="B18" s="49"/>
      <c r="C18" s="33" t="s">
        <v>42</v>
      </c>
      <c r="D18" s="33"/>
      <c r="E18" s="33"/>
      <c r="F18" s="33"/>
      <c r="G18" s="33"/>
      <c r="H18" s="33"/>
      <c r="I18" s="33"/>
      <c r="J18" s="10"/>
      <c r="K18" s="10"/>
      <c r="L18" s="10"/>
      <c r="M18" s="12"/>
      <c r="N18" s="50">
        <v>6698</v>
      </c>
      <c r="O18" s="51"/>
    </row>
    <row r="19" spans="1:16" ht="34.5" customHeight="1" x14ac:dyDescent="0.25">
      <c r="A19" s="48" t="s">
        <v>9</v>
      </c>
      <c r="B19" s="49"/>
      <c r="C19" s="33" t="s">
        <v>45</v>
      </c>
      <c r="D19" s="33"/>
      <c r="E19" s="33"/>
      <c r="F19" s="33"/>
      <c r="G19" s="33"/>
      <c r="H19" s="33"/>
      <c r="I19" s="33"/>
      <c r="J19" s="33"/>
      <c r="K19" s="10"/>
      <c r="L19" s="10"/>
      <c r="M19" s="12"/>
      <c r="N19" s="50"/>
      <c r="O19" s="51"/>
    </row>
    <row r="20" spans="1:16" ht="16.5" x14ac:dyDescent="0.25">
      <c r="A20" s="38" t="s">
        <v>21</v>
      </c>
      <c r="B20" s="39"/>
      <c r="C20" s="39"/>
      <c r="D20" s="39"/>
      <c r="E20" s="39"/>
      <c r="F20" s="39"/>
      <c r="G20" s="39"/>
      <c r="H20" s="39"/>
      <c r="I20" s="39"/>
      <c r="J20" s="39"/>
      <c r="K20" s="39"/>
      <c r="L20" s="39"/>
      <c r="M20" s="41"/>
      <c r="N20" s="46">
        <f>SUM(N21:O23)</f>
        <v>63301</v>
      </c>
      <c r="O20" s="47"/>
    </row>
    <row r="21" spans="1:16" ht="16.5" x14ac:dyDescent="0.25">
      <c r="A21" s="30" t="s">
        <v>5</v>
      </c>
      <c r="B21" s="31"/>
      <c r="C21" s="32" t="s">
        <v>22</v>
      </c>
      <c r="D21" s="33"/>
      <c r="E21" s="33"/>
      <c r="F21" s="33"/>
      <c r="G21" s="33"/>
      <c r="H21" s="33"/>
      <c r="I21" s="33"/>
      <c r="J21" s="33"/>
      <c r="K21" s="33"/>
      <c r="L21" s="33"/>
      <c r="M21" s="34"/>
      <c r="N21" s="20"/>
      <c r="O21" s="21"/>
    </row>
    <row r="22" spans="1:16" ht="33.75" customHeight="1" x14ac:dyDescent="0.25">
      <c r="A22" s="30" t="s">
        <v>7</v>
      </c>
      <c r="B22" s="31"/>
      <c r="C22" s="32" t="s">
        <v>23</v>
      </c>
      <c r="D22" s="33"/>
      <c r="E22" s="33"/>
      <c r="F22" s="33"/>
      <c r="G22" s="33"/>
      <c r="H22" s="33"/>
      <c r="I22" s="33"/>
      <c r="J22" s="33"/>
      <c r="K22" s="33"/>
      <c r="L22" s="33"/>
      <c r="M22" s="34"/>
      <c r="N22" s="36">
        <v>63301</v>
      </c>
      <c r="O22" s="37"/>
    </row>
    <row r="23" spans="1:16" ht="16.5" x14ac:dyDescent="0.25">
      <c r="A23" s="30" t="s">
        <v>9</v>
      </c>
      <c r="B23" s="31"/>
      <c r="C23" s="32" t="s">
        <v>24</v>
      </c>
      <c r="D23" s="33"/>
      <c r="E23" s="33"/>
      <c r="F23" s="33"/>
      <c r="G23" s="33"/>
      <c r="H23" s="33"/>
      <c r="I23" s="33"/>
      <c r="J23" s="33"/>
      <c r="K23" s="33"/>
      <c r="L23" s="33"/>
      <c r="M23" s="34"/>
      <c r="N23" s="20"/>
      <c r="O23" s="21"/>
    </row>
    <row r="24" spans="1:16" ht="16.5" x14ac:dyDescent="0.25">
      <c r="A24" s="38" t="s">
        <v>25</v>
      </c>
      <c r="B24" s="39"/>
      <c r="C24" s="39"/>
      <c r="D24" s="39"/>
      <c r="E24" s="39"/>
      <c r="F24" s="39"/>
      <c r="G24" s="39"/>
      <c r="H24" s="39"/>
      <c r="I24" s="39"/>
      <c r="J24" s="39"/>
      <c r="K24" s="39"/>
      <c r="L24" s="39"/>
      <c r="M24" s="41"/>
      <c r="N24" s="46">
        <f>SUM(N25:O26)</f>
        <v>66000</v>
      </c>
      <c r="O24" s="41"/>
    </row>
    <row r="25" spans="1:16" ht="30.75" customHeight="1" x14ac:dyDescent="0.25">
      <c r="A25" s="15" t="s">
        <v>5</v>
      </c>
      <c r="B25" s="15"/>
      <c r="C25" s="32" t="s">
        <v>27</v>
      </c>
      <c r="D25" s="33"/>
      <c r="E25" s="33"/>
      <c r="F25" s="33"/>
      <c r="G25" s="33"/>
      <c r="H25" s="33"/>
      <c r="I25" s="33"/>
      <c r="J25" s="33"/>
      <c r="K25" s="33"/>
      <c r="L25" s="33"/>
      <c r="M25" s="34"/>
      <c r="N25" s="19">
        <v>66000</v>
      </c>
      <c r="O25" s="19"/>
    </row>
    <row r="26" spans="1:16" ht="16.5" x14ac:dyDescent="0.25">
      <c r="A26" s="15" t="s">
        <v>7</v>
      </c>
      <c r="B26" s="15"/>
      <c r="C26" s="29" t="s">
        <v>28</v>
      </c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19"/>
      <c r="O26" s="19"/>
    </row>
    <row r="27" spans="1:16" ht="16.5" x14ac:dyDescent="0.25">
      <c r="A27" s="45" t="s">
        <v>29</v>
      </c>
      <c r="B27" s="45"/>
      <c r="C27" s="45"/>
      <c r="D27" s="45"/>
      <c r="E27" s="45"/>
      <c r="F27" s="45"/>
      <c r="G27" s="45"/>
      <c r="H27" s="45"/>
      <c r="I27" s="45"/>
      <c r="J27" s="45"/>
      <c r="K27" s="7"/>
      <c r="L27" s="7"/>
      <c r="M27" s="7"/>
      <c r="N27" s="39"/>
      <c r="O27" s="41"/>
    </row>
    <row r="28" spans="1:16" ht="48.75" customHeight="1" x14ac:dyDescent="0.25">
      <c r="A28" s="15"/>
      <c r="B28" s="15"/>
      <c r="C28" s="22" t="s">
        <v>30</v>
      </c>
      <c r="D28" s="23"/>
      <c r="E28" s="23"/>
      <c r="F28" s="23"/>
      <c r="G28" s="23"/>
      <c r="H28" s="23"/>
      <c r="I28" s="23"/>
      <c r="J28" s="23"/>
      <c r="K28" s="23"/>
      <c r="L28" s="23"/>
      <c r="M28" s="24"/>
      <c r="N28" s="25">
        <f>N29</f>
        <v>10000</v>
      </c>
      <c r="O28" s="45"/>
    </row>
    <row r="29" spans="1:16" ht="16.5" x14ac:dyDescent="0.25">
      <c r="A29" s="15" t="s">
        <v>5</v>
      </c>
      <c r="B29" s="15"/>
      <c r="C29" s="16" t="s">
        <v>31</v>
      </c>
      <c r="D29" s="17"/>
      <c r="E29" s="17"/>
      <c r="F29" s="17"/>
      <c r="G29" s="17"/>
      <c r="H29" s="17"/>
      <c r="I29" s="17"/>
      <c r="J29" s="17"/>
      <c r="K29" s="17"/>
      <c r="L29" s="17"/>
      <c r="M29" s="18"/>
      <c r="N29" s="19">
        <v>10000</v>
      </c>
      <c r="O29" s="19"/>
    </row>
    <row r="30" spans="1:16" ht="196.5" customHeight="1" x14ac:dyDescent="0.25">
      <c r="A30" s="15"/>
      <c r="B30" s="15"/>
      <c r="C30" s="44" t="s">
        <v>32</v>
      </c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25">
        <f>N31+N32</f>
        <v>18640</v>
      </c>
      <c r="O30" s="25"/>
    </row>
    <row r="31" spans="1:16" s="3" customFormat="1" ht="79.5" customHeight="1" x14ac:dyDescent="0.25">
      <c r="A31" s="30" t="s">
        <v>5</v>
      </c>
      <c r="B31" s="31"/>
      <c r="C31" s="32" t="s">
        <v>33</v>
      </c>
      <c r="D31" s="33"/>
      <c r="E31" s="33"/>
      <c r="F31" s="33"/>
      <c r="G31" s="33"/>
      <c r="H31" s="33"/>
      <c r="I31" s="33"/>
      <c r="J31" s="33"/>
      <c r="K31" s="33"/>
      <c r="L31" s="33"/>
      <c r="M31" s="34"/>
      <c r="N31" s="36">
        <v>5640</v>
      </c>
      <c r="O31" s="37"/>
      <c r="P31" s="8"/>
    </row>
    <row r="32" spans="1:16" s="3" customFormat="1" ht="26.25" customHeight="1" x14ac:dyDescent="0.25">
      <c r="A32" s="30">
        <v>2</v>
      </c>
      <c r="B32" s="31"/>
      <c r="C32" s="32" t="s">
        <v>45</v>
      </c>
      <c r="D32" s="33"/>
      <c r="E32" s="33"/>
      <c r="F32" s="33"/>
      <c r="G32" s="33"/>
      <c r="H32" s="33"/>
      <c r="I32" s="33"/>
      <c r="J32" s="33"/>
      <c r="K32" s="10"/>
      <c r="L32" s="10"/>
      <c r="M32" s="12"/>
      <c r="N32" s="36">
        <v>13000</v>
      </c>
      <c r="O32" s="37"/>
      <c r="P32" s="8"/>
    </row>
    <row r="33" spans="1:15" s="3" customFormat="1" ht="21.75" customHeight="1" x14ac:dyDescent="0.25">
      <c r="A33" s="30"/>
      <c r="B33" s="31"/>
      <c r="C33" s="38" t="s">
        <v>4</v>
      </c>
      <c r="D33" s="39"/>
      <c r="E33" s="39"/>
      <c r="F33" s="39"/>
      <c r="G33" s="39"/>
      <c r="H33" s="39"/>
      <c r="I33" s="39"/>
      <c r="J33" s="41"/>
      <c r="K33" s="13"/>
      <c r="L33" s="13"/>
      <c r="M33" s="13"/>
      <c r="N33" s="42">
        <f>SUM(N34:O36)</f>
        <v>1452226</v>
      </c>
      <c r="O33" s="43"/>
    </row>
    <row r="34" spans="1:15" s="3" customFormat="1" ht="17.25" customHeight="1" x14ac:dyDescent="0.25">
      <c r="A34" s="30"/>
      <c r="B34" s="31"/>
      <c r="C34" s="32" t="s">
        <v>6</v>
      </c>
      <c r="D34" s="33"/>
      <c r="E34" s="33"/>
      <c r="F34" s="33"/>
      <c r="G34" s="33"/>
      <c r="H34" s="33"/>
      <c r="I34" s="33"/>
      <c r="J34" s="33"/>
      <c r="K34" s="33"/>
      <c r="L34" s="33"/>
      <c r="M34" s="34"/>
      <c r="N34" s="19">
        <v>1408490</v>
      </c>
      <c r="O34" s="19"/>
    </row>
    <row r="35" spans="1:15" s="3" customFormat="1" ht="18" customHeight="1" x14ac:dyDescent="0.25">
      <c r="A35" s="30"/>
      <c r="B35" s="31"/>
      <c r="C35" s="32" t="s">
        <v>8</v>
      </c>
      <c r="D35" s="33"/>
      <c r="E35" s="33"/>
      <c r="F35" s="33"/>
      <c r="G35" s="33"/>
      <c r="H35" s="33"/>
      <c r="I35" s="33"/>
      <c r="J35" s="33"/>
      <c r="K35" s="33"/>
      <c r="L35" s="33"/>
      <c r="M35" s="34"/>
      <c r="N35" s="19">
        <v>33111</v>
      </c>
      <c r="O35" s="19"/>
    </row>
    <row r="36" spans="1:15" s="3" customFormat="1" ht="17.25" customHeight="1" x14ac:dyDescent="0.25">
      <c r="A36" s="30"/>
      <c r="B36" s="31"/>
      <c r="C36" s="32" t="s">
        <v>10</v>
      </c>
      <c r="D36" s="33"/>
      <c r="E36" s="33"/>
      <c r="F36" s="33"/>
      <c r="G36" s="33"/>
      <c r="H36" s="33"/>
      <c r="I36" s="33"/>
      <c r="J36" s="33"/>
      <c r="K36" s="33"/>
      <c r="L36" s="33"/>
      <c r="M36" s="34"/>
      <c r="N36" s="19">
        <v>10625</v>
      </c>
      <c r="O36" s="19"/>
    </row>
    <row r="37" spans="1:15" s="3" customFormat="1" ht="23.25" customHeight="1" x14ac:dyDescent="0.25">
      <c r="A37" s="30"/>
      <c r="B37" s="31"/>
      <c r="C37" s="38" t="s">
        <v>11</v>
      </c>
      <c r="D37" s="39"/>
      <c r="E37" s="39"/>
      <c r="F37" s="39"/>
      <c r="G37" s="39"/>
      <c r="H37" s="39"/>
      <c r="I37" s="39"/>
      <c r="J37" s="39"/>
      <c r="K37" s="7"/>
      <c r="L37" s="7"/>
      <c r="M37" s="7"/>
      <c r="N37" s="40">
        <f>SUM(N38:O44)</f>
        <v>198667</v>
      </c>
      <c r="O37" s="41"/>
    </row>
    <row r="38" spans="1:15" s="3" customFormat="1" ht="21" customHeight="1" x14ac:dyDescent="0.25">
      <c r="A38" s="30"/>
      <c r="B38" s="31"/>
      <c r="C38" s="35" t="s">
        <v>12</v>
      </c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19">
        <v>36760</v>
      </c>
      <c r="O38" s="19"/>
    </row>
    <row r="39" spans="1:15" s="3" customFormat="1" ht="21.75" customHeight="1" x14ac:dyDescent="0.25">
      <c r="A39" s="30"/>
      <c r="B39" s="31"/>
      <c r="C39" s="35" t="s">
        <v>13</v>
      </c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19">
        <v>33612</v>
      </c>
      <c r="O39" s="19"/>
    </row>
    <row r="40" spans="1:15" s="3" customFormat="1" ht="21" customHeight="1" x14ac:dyDescent="0.25">
      <c r="A40" s="30"/>
      <c r="B40" s="31"/>
      <c r="C40" s="35" t="s">
        <v>14</v>
      </c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19">
        <v>15072</v>
      </c>
      <c r="O40" s="19"/>
    </row>
    <row r="41" spans="1:15" s="3" customFormat="1" ht="42" customHeight="1" x14ac:dyDescent="0.25">
      <c r="A41" s="30"/>
      <c r="B41" s="31"/>
      <c r="C41" s="32" t="s">
        <v>48</v>
      </c>
      <c r="D41" s="33"/>
      <c r="E41" s="33"/>
      <c r="F41" s="33"/>
      <c r="G41" s="33"/>
      <c r="H41" s="33"/>
      <c r="I41" s="33"/>
      <c r="J41" s="34"/>
      <c r="K41" s="11"/>
      <c r="L41" s="11"/>
      <c r="M41" s="11"/>
      <c r="N41" s="20">
        <v>72249</v>
      </c>
      <c r="O41" s="21"/>
    </row>
    <row r="42" spans="1:15" s="3" customFormat="1" ht="39" customHeight="1" x14ac:dyDescent="0.25">
      <c r="A42" s="30"/>
      <c r="B42" s="31"/>
      <c r="C42" s="32" t="s">
        <v>49</v>
      </c>
      <c r="D42" s="33"/>
      <c r="E42" s="33"/>
      <c r="F42" s="33"/>
      <c r="G42" s="33"/>
      <c r="H42" s="33"/>
      <c r="I42" s="33"/>
      <c r="J42" s="34"/>
      <c r="K42" s="11"/>
      <c r="L42" s="11"/>
      <c r="M42" s="11"/>
      <c r="N42" s="36">
        <v>23554</v>
      </c>
      <c r="O42" s="37"/>
    </row>
    <row r="43" spans="1:15" s="3" customFormat="1" ht="39" customHeight="1" x14ac:dyDescent="0.25">
      <c r="A43" s="30"/>
      <c r="B43" s="31"/>
      <c r="C43" s="32" t="s">
        <v>51</v>
      </c>
      <c r="D43" s="33"/>
      <c r="E43" s="33"/>
      <c r="F43" s="33"/>
      <c r="G43" s="33"/>
      <c r="H43" s="33"/>
      <c r="I43" s="33"/>
      <c r="J43" s="34"/>
      <c r="K43" s="11"/>
      <c r="L43" s="11"/>
      <c r="M43" s="11"/>
      <c r="N43" s="20">
        <v>17420</v>
      </c>
      <c r="O43" s="21"/>
    </row>
    <row r="44" spans="1:15" s="3" customFormat="1" ht="30.75" customHeight="1" x14ac:dyDescent="0.25">
      <c r="A44" s="30"/>
      <c r="B44" s="31"/>
      <c r="C44" s="35" t="s">
        <v>50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19"/>
      <c r="O44" s="19"/>
    </row>
    <row r="45" spans="1:15" ht="81" customHeight="1" x14ac:dyDescent="0.25">
      <c r="A45" s="15"/>
      <c r="B45" s="15"/>
      <c r="C45" s="26" t="s">
        <v>34</v>
      </c>
      <c r="D45" s="27"/>
      <c r="E45" s="27"/>
      <c r="F45" s="27"/>
      <c r="G45" s="27"/>
      <c r="H45" s="27"/>
      <c r="I45" s="27"/>
      <c r="J45" s="27"/>
      <c r="K45" s="27"/>
      <c r="L45" s="27"/>
      <c r="M45" s="28"/>
      <c r="N45" s="25">
        <f>N47</f>
        <v>0</v>
      </c>
      <c r="O45" s="25"/>
    </row>
    <row r="46" spans="1:15" ht="16.5" x14ac:dyDescent="0.25">
      <c r="A46" s="15" t="s">
        <v>5</v>
      </c>
      <c r="B46" s="15"/>
      <c r="C46" s="29" t="s">
        <v>24</v>
      </c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19"/>
      <c r="O46" s="19"/>
    </row>
    <row r="47" spans="1:15" ht="16.5" x14ac:dyDescent="0.25">
      <c r="A47" s="15" t="s">
        <v>7</v>
      </c>
      <c r="B47" s="15"/>
      <c r="C47" s="16" t="s">
        <v>35</v>
      </c>
      <c r="D47" s="17"/>
      <c r="E47" s="17"/>
      <c r="F47" s="17"/>
      <c r="G47" s="17"/>
      <c r="H47" s="17"/>
      <c r="I47" s="17"/>
      <c r="J47" s="17"/>
      <c r="K47" s="17"/>
      <c r="L47" s="17"/>
      <c r="M47" s="18"/>
      <c r="N47" s="20"/>
      <c r="O47" s="21"/>
    </row>
    <row r="48" spans="1:15" ht="90.75" customHeight="1" x14ac:dyDescent="0.25">
      <c r="A48" s="15"/>
      <c r="B48" s="15"/>
      <c r="C48" s="22" t="s">
        <v>36</v>
      </c>
      <c r="D48" s="23"/>
      <c r="E48" s="23"/>
      <c r="F48" s="23"/>
      <c r="G48" s="23"/>
      <c r="H48" s="23"/>
      <c r="I48" s="23"/>
      <c r="J48" s="23"/>
      <c r="K48" s="23"/>
      <c r="L48" s="23"/>
      <c r="M48" s="24"/>
      <c r="N48" s="25">
        <f>SUM(N49:O50)</f>
        <v>45760</v>
      </c>
      <c r="O48" s="25"/>
    </row>
    <row r="49" spans="1:17" ht="16.5" x14ac:dyDescent="0.25">
      <c r="A49" s="15" t="s">
        <v>5</v>
      </c>
      <c r="B49" s="15"/>
      <c r="C49" s="16" t="s">
        <v>37</v>
      </c>
      <c r="D49" s="17"/>
      <c r="E49" s="17"/>
      <c r="F49" s="17"/>
      <c r="G49" s="17"/>
      <c r="H49" s="17"/>
      <c r="I49" s="17"/>
      <c r="J49" s="17"/>
      <c r="K49" s="17"/>
      <c r="L49" s="17"/>
      <c r="M49" s="18"/>
      <c r="N49" s="19">
        <v>20000</v>
      </c>
      <c r="O49" s="19"/>
    </row>
    <row r="50" spans="1:17" ht="16.5" x14ac:dyDescent="0.25">
      <c r="A50" s="15"/>
      <c r="B50" s="15"/>
      <c r="C50" s="16" t="s">
        <v>38</v>
      </c>
      <c r="D50" s="17"/>
      <c r="E50" s="17"/>
      <c r="F50" s="17"/>
      <c r="G50" s="17"/>
      <c r="H50" s="17"/>
      <c r="I50" s="17"/>
      <c r="J50" s="17"/>
      <c r="K50" s="17"/>
      <c r="L50" s="17"/>
      <c r="M50" s="18"/>
      <c r="N50" s="19">
        <v>25760</v>
      </c>
      <c r="O50" s="19"/>
      <c r="Q50" s="9"/>
    </row>
    <row r="51" spans="1:17" ht="16.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>
        <f>N12+N16+N20+N24+N28+N30+N33+N37+N48+N45</f>
        <v>2124100</v>
      </c>
      <c r="O51" s="9"/>
    </row>
    <row r="52" spans="1:17" ht="16.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6"/>
      <c r="O52" s="6"/>
      <c r="P52" s="9"/>
    </row>
    <row r="53" spans="1:17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7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4"/>
      <c r="K54" s="1"/>
      <c r="L54" s="1"/>
      <c r="M54" s="1"/>
      <c r="N54" s="1"/>
      <c r="O54" s="1"/>
    </row>
    <row r="55" spans="1:17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7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7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7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7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7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7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7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7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7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 ht="15.75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 ht="15.75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 ht="15.75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 ht="15.75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 ht="15.75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 ht="15.75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 ht="15.75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 ht="15.75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 ht="15.75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 ht="15.75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 ht="15.75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 ht="15.75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2:15" ht="15.75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</sheetData>
  <mergeCells count="123">
    <mergeCell ref="A1:O1"/>
    <mergeCell ref="A2:O2"/>
    <mergeCell ref="A3:O3"/>
    <mergeCell ref="A4:O4"/>
    <mergeCell ref="A7:O7"/>
    <mergeCell ref="A8:O8"/>
    <mergeCell ref="A13:B13"/>
    <mergeCell ref="C13:M13"/>
    <mergeCell ref="N13:O13"/>
    <mergeCell ref="A14:B14"/>
    <mergeCell ref="C14:M14"/>
    <mergeCell ref="N14:O14"/>
    <mergeCell ref="A10:B10"/>
    <mergeCell ref="C10:M10"/>
    <mergeCell ref="N10:O10"/>
    <mergeCell ref="A11:O11"/>
    <mergeCell ref="A12:B12"/>
    <mergeCell ref="C12:M12"/>
    <mergeCell ref="N12:O12"/>
    <mergeCell ref="A18:B18"/>
    <mergeCell ref="C18:I18"/>
    <mergeCell ref="N18:O18"/>
    <mergeCell ref="A19:B19"/>
    <mergeCell ref="C19:J19"/>
    <mergeCell ref="N19:O19"/>
    <mergeCell ref="A15:B15"/>
    <mergeCell ref="C15:M15"/>
    <mergeCell ref="N15:O15"/>
    <mergeCell ref="A16:M16"/>
    <mergeCell ref="N16:O16"/>
    <mergeCell ref="A17:B17"/>
    <mergeCell ref="C17:M17"/>
    <mergeCell ref="N17:O17"/>
    <mergeCell ref="A23:B23"/>
    <mergeCell ref="C23:M23"/>
    <mergeCell ref="N23:O23"/>
    <mergeCell ref="A24:M24"/>
    <mergeCell ref="N24:O24"/>
    <mergeCell ref="A25:B25"/>
    <mergeCell ref="C25:M25"/>
    <mergeCell ref="N25:O25"/>
    <mergeCell ref="A20:M20"/>
    <mergeCell ref="N20:O20"/>
    <mergeCell ref="A21:B21"/>
    <mergeCell ref="C21:M21"/>
    <mergeCell ref="N21:O21"/>
    <mergeCell ref="A22:B22"/>
    <mergeCell ref="C22:M22"/>
    <mergeCell ref="N22:O22"/>
    <mergeCell ref="A29:B29"/>
    <mergeCell ref="C29:M29"/>
    <mergeCell ref="N29:O29"/>
    <mergeCell ref="A30:B30"/>
    <mergeCell ref="C30:M30"/>
    <mergeCell ref="N30:O30"/>
    <mergeCell ref="A26:B26"/>
    <mergeCell ref="C26:M26"/>
    <mergeCell ref="N26:O26"/>
    <mergeCell ref="A27:J27"/>
    <mergeCell ref="N27:O27"/>
    <mergeCell ref="A28:B28"/>
    <mergeCell ref="C28:M28"/>
    <mergeCell ref="N28:O28"/>
    <mergeCell ref="A33:B33"/>
    <mergeCell ref="C33:J33"/>
    <mergeCell ref="N33:O33"/>
    <mergeCell ref="A34:B34"/>
    <mergeCell ref="C34:M34"/>
    <mergeCell ref="N34:O34"/>
    <mergeCell ref="A31:B31"/>
    <mergeCell ref="C31:M31"/>
    <mergeCell ref="N31:O31"/>
    <mergeCell ref="A32:B32"/>
    <mergeCell ref="C32:J32"/>
    <mergeCell ref="N32:O32"/>
    <mergeCell ref="A37:B37"/>
    <mergeCell ref="C37:J37"/>
    <mergeCell ref="N37:O37"/>
    <mergeCell ref="A38:B38"/>
    <mergeCell ref="C38:M38"/>
    <mergeCell ref="N38:O38"/>
    <mergeCell ref="A35:B35"/>
    <mergeCell ref="C35:M35"/>
    <mergeCell ref="N35:O35"/>
    <mergeCell ref="A36:B36"/>
    <mergeCell ref="C36:M36"/>
    <mergeCell ref="N36:O36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45:B45"/>
    <mergeCell ref="C45:M45"/>
    <mergeCell ref="N45:O45"/>
    <mergeCell ref="A46:B46"/>
    <mergeCell ref="C46:M46"/>
    <mergeCell ref="N46:O46"/>
    <mergeCell ref="A43:B43"/>
    <mergeCell ref="C43:J43"/>
    <mergeCell ref="N43:O43"/>
    <mergeCell ref="A44:B44"/>
    <mergeCell ref="C44:M44"/>
    <mergeCell ref="N44:O44"/>
    <mergeCell ref="A49:B49"/>
    <mergeCell ref="C49:M49"/>
    <mergeCell ref="N49:O49"/>
    <mergeCell ref="A50:B50"/>
    <mergeCell ref="C50:M50"/>
    <mergeCell ref="N50:O50"/>
    <mergeCell ref="A47:B47"/>
    <mergeCell ref="C47:M47"/>
    <mergeCell ref="N47:O47"/>
    <mergeCell ref="A48:B48"/>
    <mergeCell ref="C48:M48"/>
    <mergeCell ref="N48:O48"/>
  </mergeCells>
  <pageMargins left="0.70866141732283472" right="0.70866141732283472" top="0.35433070866141736" bottom="0.35433070866141736" header="0.31496062992125984" footer="0.31496062992125984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2024 28.12)</vt:lpstr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2025-01-13T01:56:30Z</cp:lastPrinted>
  <dcterms:created xsi:type="dcterms:W3CDTF">2017-08-21T06:43:35Z</dcterms:created>
  <dcterms:modified xsi:type="dcterms:W3CDTF">2025-01-13T04:45:21Z</dcterms:modified>
</cp:coreProperties>
</file>