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9320" windowHeight="9660"/>
  </bookViews>
  <sheets>
    <sheet name="Лист1" sheetId="1" r:id="rId1"/>
  </sheets>
  <definedNames>
    <definedName name="_xlnm.Print_Area" localSheetId="0">Лист1!$A$1:$J$512</definedName>
    <definedName name="_xlnm.Print_Titles" localSheetId="0">Лист1!$5:$6</definedName>
  </definedNames>
  <calcPr calcId="114210" fullCalcOnLoad="1" fullPrecision="0"/>
</workbook>
</file>

<file path=xl/calcChain.xml><?xml version="1.0" encoding="utf-8"?>
<calcChain xmlns="http://schemas.openxmlformats.org/spreadsheetml/2006/main">
  <c r="E466" i="1"/>
  <c r="E431"/>
  <c r="F366"/>
  <c r="E361"/>
  <c r="F354"/>
  <c r="G354"/>
  <c r="H354"/>
  <c r="I354"/>
  <c r="J354"/>
  <c r="F355"/>
  <c r="G355"/>
  <c r="H355"/>
  <c r="I355"/>
  <c r="J355"/>
  <c r="H356"/>
  <c r="I356"/>
  <c r="J356"/>
  <c r="F357"/>
  <c r="G357"/>
  <c r="H357"/>
  <c r="I357"/>
  <c r="J357"/>
  <c r="E354"/>
  <c r="E355"/>
  <c r="E357"/>
  <c r="D367"/>
  <c r="D365"/>
  <c r="D364"/>
  <c r="J363"/>
  <c r="I363"/>
  <c r="H363"/>
  <c r="G363"/>
  <c r="F363"/>
  <c r="J166"/>
  <c r="D107"/>
  <c r="D106"/>
  <c r="D105"/>
  <c r="D104"/>
  <c r="J103"/>
  <c r="I103"/>
  <c r="H103"/>
  <c r="G103"/>
  <c r="F103"/>
  <c r="E103"/>
  <c r="D102"/>
  <c r="D101"/>
  <c r="D100"/>
  <c r="D99"/>
  <c r="J98"/>
  <c r="I98"/>
  <c r="H98"/>
  <c r="G98"/>
  <c r="F98"/>
  <c r="E98"/>
  <c r="D97"/>
  <c r="D96"/>
  <c r="D95"/>
  <c r="D94"/>
  <c r="J93"/>
  <c r="I93"/>
  <c r="H93"/>
  <c r="G93"/>
  <c r="F93"/>
  <c r="E93"/>
  <c r="J92"/>
  <c r="I92"/>
  <c r="H92"/>
  <c r="G92"/>
  <c r="F92"/>
  <c r="E92"/>
  <c r="J91"/>
  <c r="I91"/>
  <c r="H91"/>
  <c r="G91"/>
  <c r="F91"/>
  <c r="E91"/>
  <c r="J90"/>
  <c r="I90"/>
  <c r="H90"/>
  <c r="G90"/>
  <c r="F90"/>
  <c r="E90"/>
  <c r="J89"/>
  <c r="I89"/>
  <c r="I88"/>
  <c r="H89"/>
  <c r="G89"/>
  <c r="G88"/>
  <c r="F89"/>
  <c r="E89"/>
  <c r="D87"/>
  <c r="D86"/>
  <c r="D85"/>
  <c r="D84"/>
  <c r="J83"/>
  <c r="I83"/>
  <c r="H83"/>
  <c r="G83"/>
  <c r="F83"/>
  <c r="E83"/>
  <c r="D82"/>
  <c r="D81"/>
  <c r="D80"/>
  <c r="D79"/>
  <c r="J78"/>
  <c r="I78"/>
  <c r="H78"/>
  <c r="G78"/>
  <c r="F78"/>
  <c r="E78"/>
  <c r="J77"/>
  <c r="I77"/>
  <c r="H77"/>
  <c r="G77"/>
  <c r="F77"/>
  <c r="E77"/>
  <c r="J76"/>
  <c r="I76"/>
  <c r="H76"/>
  <c r="G76"/>
  <c r="F76"/>
  <c r="E76"/>
  <c r="J75"/>
  <c r="I75"/>
  <c r="H75"/>
  <c r="G75"/>
  <c r="F75"/>
  <c r="E75"/>
  <c r="J74"/>
  <c r="I74"/>
  <c r="H74"/>
  <c r="G74"/>
  <c r="F74"/>
  <c r="E74"/>
  <c r="J73"/>
  <c r="I73"/>
  <c r="H73"/>
  <c r="G73"/>
  <c r="F73"/>
  <c r="E73"/>
  <c r="D72"/>
  <c r="D71"/>
  <c r="D70"/>
  <c r="D69"/>
  <c r="J68"/>
  <c r="I68"/>
  <c r="H68"/>
  <c r="G68"/>
  <c r="F68"/>
  <c r="E68"/>
  <c r="D67"/>
  <c r="D66"/>
  <c r="D65"/>
  <c r="D64"/>
  <c r="J63"/>
  <c r="I63"/>
  <c r="H63"/>
  <c r="G63"/>
  <c r="F63"/>
  <c r="E63"/>
  <c r="D62"/>
  <c r="D61"/>
  <c r="D60"/>
  <c r="D59"/>
  <c r="J58"/>
  <c r="I58"/>
  <c r="H58"/>
  <c r="G58"/>
  <c r="F58"/>
  <c r="E58"/>
  <c r="D57"/>
  <c r="D56"/>
  <c r="D55"/>
  <c r="D54"/>
  <c r="J53"/>
  <c r="I53"/>
  <c r="H53"/>
  <c r="G53"/>
  <c r="F53"/>
  <c r="E53"/>
  <c r="D52"/>
  <c r="D51"/>
  <c r="D50"/>
  <c r="D49"/>
  <c r="J48"/>
  <c r="I48"/>
  <c r="H48"/>
  <c r="G48"/>
  <c r="F48"/>
  <c r="E48"/>
  <c r="J47"/>
  <c r="I47"/>
  <c r="H47"/>
  <c r="G47"/>
  <c r="F47"/>
  <c r="E47"/>
  <c r="J46"/>
  <c r="I46"/>
  <c r="H46"/>
  <c r="G46"/>
  <c r="F46"/>
  <c r="E46"/>
  <c r="J45"/>
  <c r="I45"/>
  <c r="H45"/>
  <c r="G45"/>
  <c r="F45"/>
  <c r="E45"/>
  <c r="J44"/>
  <c r="I44"/>
  <c r="H44"/>
  <c r="G44"/>
  <c r="G43"/>
  <c r="F44"/>
  <c r="E44"/>
  <c r="E43"/>
  <c r="J43"/>
  <c r="H43"/>
  <c r="F43"/>
  <c r="D42"/>
  <c r="D41"/>
  <c r="D40"/>
  <c r="D39"/>
  <c r="J38"/>
  <c r="I38"/>
  <c r="H38"/>
  <c r="G38"/>
  <c r="F38"/>
  <c r="E38"/>
  <c r="D37"/>
  <c r="D36"/>
  <c r="D35"/>
  <c r="D34"/>
  <c r="J33"/>
  <c r="I33"/>
  <c r="H33"/>
  <c r="G33"/>
  <c r="F33"/>
  <c r="E33"/>
  <c r="D32"/>
  <c r="D31"/>
  <c r="D30"/>
  <c r="D29"/>
  <c r="J28"/>
  <c r="I28"/>
  <c r="H28"/>
  <c r="G28"/>
  <c r="F28"/>
  <c r="E28"/>
  <c r="J27"/>
  <c r="I27"/>
  <c r="H27"/>
  <c r="G27"/>
  <c r="F27"/>
  <c r="E27"/>
  <c r="J26"/>
  <c r="J21"/>
  <c r="I26"/>
  <c r="I21"/>
  <c r="H26"/>
  <c r="H21"/>
  <c r="G26"/>
  <c r="G21"/>
  <c r="F26"/>
  <c r="F21"/>
  <c r="E26"/>
  <c r="E21"/>
  <c r="J25"/>
  <c r="J20"/>
  <c r="I25"/>
  <c r="H25"/>
  <c r="H20"/>
  <c r="G25"/>
  <c r="F25"/>
  <c r="F20"/>
  <c r="E25"/>
  <c r="J24"/>
  <c r="J19"/>
  <c r="I24"/>
  <c r="H24"/>
  <c r="H19"/>
  <c r="G24"/>
  <c r="F24"/>
  <c r="F19"/>
  <c r="E24"/>
  <c r="E23"/>
  <c r="J23"/>
  <c r="G23"/>
  <c r="F23"/>
  <c r="I22"/>
  <c r="G22"/>
  <c r="E22"/>
  <c r="G20"/>
  <c r="E20"/>
  <c r="I19"/>
  <c r="G19"/>
  <c r="E19"/>
  <c r="I43"/>
  <c r="I23"/>
  <c r="H23"/>
  <c r="I20"/>
  <c r="I18"/>
  <c r="D28"/>
  <c r="D33"/>
  <c r="D38"/>
  <c r="D44"/>
  <c r="D53"/>
  <c r="D58"/>
  <c r="D63"/>
  <c r="D89"/>
  <c r="D90"/>
  <c r="D91"/>
  <c r="D92"/>
  <c r="D68"/>
  <c r="D77"/>
  <c r="D78"/>
  <c r="D83"/>
  <c r="E88"/>
  <c r="F88"/>
  <c r="H88"/>
  <c r="J88"/>
  <c r="E18"/>
  <c r="G18"/>
  <c r="F22"/>
  <c r="F18"/>
  <c r="H22"/>
  <c r="J22"/>
  <c r="D93"/>
  <c r="D98"/>
  <c r="D103"/>
  <c r="D48"/>
  <c r="D75"/>
  <c r="D76"/>
  <c r="H18"/>
  <c r="J18"/>
  <c r="D45"/>
  <c r="D46"/>
  <c r="D47"/>
  <c r="D21"/>
  <c r="D22"/>
  <c r="D25"/>
  <c r="D26"/>
  <c r="D27"/>
  <c r="D19"/>
  <c r="D24"/>
  <c r="D74"/>
  <c r="D73"/>
  <c r="D88"/>
  <c r="D43"/>
  <c r="D20"/>
  <c r="D18"/>
  <c r="D23"/>
  <c r="F164"/>
  <c r="G164"/>
  <c r="H164"/>
  <c r="I164"/>
  <c r="J164"/>
  <c r="F165"/>
  <c r="G165"/>
  <c r="H165"/>
  <c r="I165"/>
  <c r="J165"/>
  <c r="H166"/>
  <c r="I166"/>
  <c r="F167"/>
  <c r="G167"/>
  <c r="H167"/>
  <c r="I167"/>
  <c r="J167"/>
  <c r="E164"/>
  <c r="E167"/>
  <c r="F124"/>
  <c r="G124"/>
  <c r="H124"/>
  <c r="I124"/>
  <c r="J124"/>
  <c r="F125"/>
  <c r="G125"/>
  <c r="H125"/>
  <c r="I125"/>
  <c r="J125"/>
  <c r="F126"/>
  <c r="G126"/>
  <c r="F127"/>
  <c r="G127"/>
  <c r="H127"/>
  <c r="I127"/>
  <c r="J127"/>
  <c r="E124"/>
  <c r="E125"/>
  <c r="E127"/>
  <c r="D162"/>
  <c r="D161"/>
  <c r="D160"/>
  <c r="D159"/>
  <c r="J158"/>
  <c r="I158"/>
  <c r="H158"/>
  <c r="G158"/>
  <c r="F158"/>
  <c r="E158"/>
  <c r="E121"/>
  <c r="D158"/>
  <c r="H123"/>
  <c r="F488"/>
  <c r="G488"/>
  <c r="H488"/>
  <c r="I488"/>
  <c r="J488"/>
  <c r="E490"/>
  <c r="E488"/>
  <c r="F499"/>
  <c r="G499"/>
  <c r="H499"/>
  <c r="I499"/>
  <c r="J499"/>
  <c r="F500"/>
  <c r="G500"/>
  <c r="H500"/>
  <c r="I500"/>
  <c r="J500"/>
  <c r="F501"/>
  <c r="G501"/>
  <c r="H501"/>
  <c r="I501"/>
  <c r="J501"/>
  <c r="F502"/>
  <c r="G502"/>
  <c r="H502"/>
  <c r="I502"/>
  <c r="J502"/>
  <c r="E499"/>
  <c r="E500"/>
  <c r="E501"/>
  <c r="E507"/>
  <c r="D507"/>
  <c r="D511"/>
  <c r="D510"/>
  <c r="D509"/>
  <c r="J508"/>
  <c r="I508"/>
  <c r="H508"/>
  <c r="G508"/>
  <c r="F508"/>
  <c r="D506"/>
  <c r="D505"/>
  <c r="D504"/>
  <c r="J503"/>
  <c r="J498"/>
  <c r="I503"/>
  <c r="I498"/>
  <c r="H503"/>
  <c r="H498"/>
  <c r="G503"/>
  <c r="G498"/>
  <c r="F503"/>
  <c r="F498"/>
  <c r="F449"/>
  <c r="G449"/>
  <c r="H449"/>
  <c r="I449"/>
  <c r="J449"/>
  <c r="F450"/>
  <c r="G450"/>
  <c r="H450"/>
  <c r="I450"/>
  <c r="J450"/>
  <c r="F451"/>
  <c r="G451"/>
  <c r="H451"/>
  <c r="I451"/>
  <c r="J451"/>
  <c r="F452"/>
  <c r="G452"/>
  <c r="H452"/>
  <c r="I452"/>
  <c r="J452"/>
  <c r="E449"/>
  <c r="E450"/>
  <c r="E452"/>
  <c r="D482"/>
  <c r="D481"/>
  <c r="D480"/>
  <c r="D479"/>
  <c r="J478"/>
  <c r="I478"/>
  <c r="H478"/>
  <c r="G478"/>
  <c r="F478"/>
  <c r="E478"/>
  <c r="D457"/>
  <c r="D455"/>
  <c r="D454"/>
  <c r="J453"/>
  <c r="I453"/>
  <c r="H453"/>
  <c r="G453"/>
  <c r="F453"/>
  <c r="D467"/>
  <c r="D466"/>
  <c r="D465"/>
  <c r="D464"/>
  <c r="J463"/>
  <c r="I463"/>
  <c r="H463"/>
  <c r="G463"/>
  <c r="F463"/>
  <c r="E463"/>
  <c r="E503"/>
  <c r="D503"/>
  <c r="D463"/>
  <c r="D478"/>
  <c r="E512"/>
  <c r="F414"/>
  <c r="G414"/>
  <c r="H414"/>
  <c r="I414"/>
  <c r="J414"/>
  <c r="F415"/>
  <c r="G415"/>
  <c r="H415"/>
  <c r="I415"/>
  <c r="J415"/>
  <c r="F416"/>
  <c r="H416"/>
  <c r="I416"/>
  <c r="J416"/>
  <c r="F417"/>
  <c r="G417"/>
  <c r="H417"/>
  <c r="I417"/>
  <c r="J417"/>
  <c r="E414"/>
  <c r="E415"/>
  <c r="E417"/>
  <c r="D422"/>
  <c r="D421"/>
  <c r="D420"/>
  <c r="D419"/>
  <c r="J418"/>
  <c r="I418"/>
  <c r="H418"/>
  <c r="G418"/>
  <c r="F418"/>
  <c r="E418"/>
  <c r="D418"/>
  <c r="D512"/>
  <c r="E508"/>
  <c r="E502"/>
  <c r="D502"/>
  <c r="D501"/>
  <c r="D500"/>
  <c r="D499"/>
  <c r="D508"/>
  <c r="E498"/>
  <c r="D498"/>
  <c r="E126"/>
  <c r="D432"/>
  <c r="D431"/>
  <c r="D430"/>
  <c r="D429"/>
  <c r="J428"/>
  <c r="I428"/>
  <c r="H428"/>
  <c r="G428"/>
  <c r="F428"/>
  <c r="E428"/>
  <c r="E394"/>
  <c r="E389"/>
  <c r="F394"/>
  <c r="F389"/>
  <c r="G394"/>
  <c r="G389"/>
  <c r="H394"/>
  <c r="I394"/>
  <c r="I389"/>
  <c r="J394"/>
  <c r="J389"/>
  <c r="E395"/>
  <c r="E390"/>
  <c r="F395"/>
  <c r="F390"/>
  <c r="G395"/>
  <c r="G390"/>
  <c r="H395"/>
  <c r="I395"/>
  <c r="J395"/>
  <c r="J390"/>
  <c r="E396"/>
  <c r="F396"/>
  <c r="F391"/>
  <c r="G396"/>
  <c r="H396"/>
  <c r="I396"/>
  <c r="I391"/>
  <c r="J396"/>
  <c r="J391"/>
  <c r="E397"/>
  <c r="E392"/>
  <c r="F397"/>
  <c r="F392"/>
  <c r="G397"/>
  <c r="G392"/>
  <c r="H397"/>
  <c r="H392"/>
  <c r="I397"/>
  <c r="J397"/>
  <c r="J392"/>
  <c r="H390"/>
  <c r="H389"/>
  <c r="I390"/>
  <c r="H391"/>
  <c r="I392"/>
  <c r="H473"/>
  <c r="D477"/>
  <c r="D475"/>
  <c r="D474"/>
  <c r="J473"/>
  <c r="I473"/>
  <c r="G473"/>
  <c r="F473"/>
  <c r="E473"/>
  <c r="D424"/>
  <c r="D425"/>
  <c r="D426"/>
  <c r="D427"/>
  <c r="J423"/>
  <c r="I423"/>
  <c r="H423"/>
  <c r="G423"/>
  <c r="F423"/>
  <c r="E423"/>
  <c r="E441"/>
  <c r="F443"/>
  <c r="G443"/>
  <c r="H443"/>
  <c r="I443"/>
  <c r="J443"/>
  <c r="D447"/>
  <c r="D446"/>
  <c r="D445"/>
  <c r="D444"/>
  <c r="E443"/>
  <c r="G441"/>
  <c r="G416"/>
  <c r="E416"/>
  <c r="D428"/>
  <c r="D443"/>
  <c r="D423"/>
  <c r="G391"/>
  <c r="D476"/>
  <c r="D389"/>
  <c r="D392"/>
  <c r="D390"/>
  <c r="D473"/>
  <c r="D484"/>
  <c r="D485"/>
  <c r="D486"/>
  <c r="D487"/>
  <c r="J483"/>
  <c r="I483"/>
  <c r="H483"/>
  <c r="G483"/>
  <c r="F483"/>
  <c r="E483"/>
  <c r="D449"/>
  <c r="D450"/>
  <c r="D452"/>
  <c r="D414"/>
  <c r="D415"/>
  <c r="D394"/>
  <c r="D395"/>
  <c r="D396"/>
  <c r="D397"/>
  <c r="D469"/>
  <c r="D470"/>
  <c r="D471"/>
  <c r="D472"/>
  <c r="J468"/>
  <c r="I468"/>
  <c r="H468"/>
  <c r="G468"/>
  <c r="F468"/>
  <c r="E468"/>
  <c r="D434"/>
  <c r="D435"/>
  <c r="D436"/>
  <c r="D437"/>
  <c r="J433"/>
  <c r="I433"/>
  <c r="H433"/>
  <c r="G433"/>
  <c r="F433"/>
  <c r="E433"/>
  <c r="D402"/>
  <c r="D439"/>
  <c r="D440"/>
  <c r="D442"/>
  <c r="J438"/>
  <c r="I438"/>
  <c r="H438"/>
  <c r="G438"/>
  <c r="F438"/>
  <c r="E438"/>
  <c r="D409"/>
  <c r="D410"/>
  <c r="D411"/>
  <c r="D412"/>
  <c r="J408"/>
  <c r="I408"/>
  <c r="H408"/>
  <c r="G408"/>
  <c r="F408"/>
  <c r="E408"/>
  <c r="D404"/>
  <c r="D405"/>
  <c r="D406"/>
  <c r="D407"/>
  <c r="J403"/>
  <c r="I403"/>
  <c r="H403"/>
  <c r="G403"/>
  <c r="F403"/>
  <c r="E403"/>
  <c r="D401"/>
  <c r="D399"/>
  <c r="D400"/>
  <c r="J398"/>
  <c r="I398"/>
  <c r="H398"/>
  <c r="G398"/>
  <c r="F398"/>
  <c r="E398"/>
  <c r="F393"/>
  <c r="H393"/>
  <c r="J393"/>
  <c r="H413"/>
  <c r="F413"/>
  <c r="J413"/>
  <c r="E413"/>
  <c r="G413"/>
  <c r="I413"/>
  <c r="E393"/>
  <c r="G393"/>
  <c r="I393"/>
  <c r="D483"/>
  <c r="D468"/>
  <c r="D417"/>
  <c r="D403"/>
  <c r="D408"/>
  <c r="D438"/>
  <c r="D433"/>
  <c r="D416"/>
  <c r="D398"/>
  <c r="D441"/>
  <c r="D413"/>
  <c r="D393"/>
  <c r="D462"/>
  <c r="D460"/>
  <c r="D459"/>
  <c r="F458"/>
  <c r="F448"/>
  <c r="G458"/>
  <c r="G448"/>
  <c r="H458"/>
  <c r="H448"/>
  <c r="I458"/>
  <c r="I448"/>
  <c r="J458"/>
  <c r="J448"/>
  <c r="E461"/>
  <c r="E456"/>
  <c r="E451"/>
  <c r="E391"/>
  <c r="E165"/>
  <c r="D232"/>
  <c r="D231"/>
  <c r="D230"/>
  <c r="D229"/>
  <c r="J228"/>
  <c r="I228"/>
  <c r="H228"/>
  <c r="G228"/>
  <c r="F228"/>
  <c r="E228"/>
  <c r="F374"/>
  <c r="F369"/>
  <c r="G374"/>
  <c r="H374"/>
  <c r="H369"/>
  <c r="I374"/>
  <c r="J374"/>
  <c r="J369"/>
  <c r="F375"/>
  <c r="G375"/>
  <c r="H375"/>
  <c r="I375"/>
  <c r="I370"/>
  <c r="J375"/>
  <c r="F376"/>
  <c r="F371"/>
  <c r="G376"/>
  <c r="H376"/>
  <c r="H371"/>
  <c r="I376"/>
  <c r="J376"/>
  <c r="J371"/>
  <c r="F377"/>
  <c r="G377"/>
  <c r="G372"/>
  <c r="H377"/>
  <c r="I377"/>
  <c r="I372"/>
  <c r="J377"/>
  <c r="E374"/>
  <c r="E369"/>
  <c r="E375"/>
  <c r="E376"/>
  <c r="E377"/>
  <c r="D382"/>
  <c r="D381"/>
  <c r="D380"/>
  <c r="D379"/>
  <c r="J378"/>
  <c r="J373"/>
  <c r="I378"/>
  <c r="I373"/>
  <c r="H378"/>
  <c r="H373"/>
  <c r="G378"/>
  <c r="G373"/>
  <c r="F378"/>
  <c r="F373"/>
  <c r="E378"/>
  <c r="D387"/>
  <c r="D386"/>
  <c r="D385"/>
  <c r="D384"/>
  <c r="J383"/>
  <c r="I383"/>
  <c r="H383"/>
  <c r="G383"/>
  <c r="F383"/>
  <c r="E383"/>
  <c r="G369"/>
  <c r="I369"/>
  <c r="F370"/>
  <c r="H370"/>
  <c r="J370"/>
  <c r="G371"/>
  <c r="I371"/>
  <c r="F372"/>
  <c r="H372"/>
  <c r="J372"/>
  <c r="E370"/>
  <c r="E372"/>
  <c r="G361"/>
  <c r="G356"/>
  <c r="F356"/>
  <c r="D377"/>
  <c r="D376"/>
  <c r="D369"/>
  <c r="D375"/>
  <c r="D383"/>
  <c r="D374"/>
  <c r="D372"/>
  <c r="E371"/>
  <c r="D371"/>
  <c r="G370"/>
  <c r="D370"/>
  <c r="D456"/>
  <c r="E453"/>
  <c r="I388"/>
  <c r="G388"/>
  <c r="J388"/>
  <c r="H388"/>
  <c r="F388"/>
  <c r="E458"/>
  <c r="F368"/>
  <c r="H368"/>
  <c r="J368"/>
  <c r="D461"/>
  <c r="D378"/>
  <c r="G368"/>
  <c r="I368"/>
  <c r="D228"/>
  <c r="E373"/>
  <c r="D453"/>
  <c r="E448"/>
  <c r="E388"/>
  <c r="D391"/>
  <c r="D451"/>
  <c r="D458"/>
  <c r="E368"/>
  <c r="D368"/>
  <c r="D373"/>
  <c r="D448"/>
  <c r="D388"/>
  <c r="F346"/>
  <c r="G346"/>
  <c r="F344"/>
  <c r="G344"/>
  <c r="H344"/>
  <c r="I344"/>
  <c r="J344"/>
  <c r="F345"/>
  <c r="G345"/>
  <c r="H345"/>
  <c r="I345"/>
  <c r="J345"/>
  <c r="H346"/>
  <c r="I346"/>
  <c r="J346"/>
  <c r="F347"/>
  <c r="G347"/>
  <c r="H347"/>
  <c r="I347"/>
  <c r="J347"/>
  <c r="E344"/>
  <c r="E345"/>
  <c r="E347"/>
  <c r="D355"/>
  <c r="F358"/>
  <c r="F353"/>
  <c r="G358"/>
  <c r="G353"/>
  <c r="H358"/>
  <c r="H353"/>
  <c r="I358"/>
  <c r="I353"/>
  <c r="J358"/>
  <c r="J353"/>
  <c r="D359"/>
  <c r="D360"/>
  <c r="D362"/>
  <c r="D157"/>
  <c r="D156"/>
  <c r="D155"/>
  <c r="D154"/>
  <c r="J153"/>
  <c r="I153"/>
  <c r="H153"/>
  <c r="G153"/>
  <c r="F153"/>
  <c r="E153"/>
  <c r="E234"/>
  <c r="F234"/>
  <c r="G234"/>
  <c r="H234"/>
  <c r="I234"/>
  <c r="J234"/>
  <c r="E235"/>
  <c r="F235"/>
  <c r="G235"/>
  <c r="J235"/>
  <c r="F236"/>
  <c r="I236"/>
  <c r="J236"/>
  <c r="E237"/>
  <c r="F237"/>
  <c r="G237"/>
  <c r="H237"/>
  <c r="I237"/>
  <c r="J237"/>
  <c r="E281"/>
  <c r="E236"/>
  <c r="D227"/>
  <c r="D226"/>
  <c r="D225"/>
  <c r="D224"/>
  <c r="J223"/>
  <c r="I223"/>
  <c r="H223"/>
  <c r="G223"/>
  <c r="F223"/>
  <c r="E223"/>
  <c r="D222"/>
  <c r="D221"/>
  <c r="D220"/>
  <c r="D219"/>
  <c r="J218"/>
  <c r="I218"/>
  <c r="H218"/>
  <c r="G218"/>
  <c r="F218"/>
  <c r="E218"/>
  <c r="D217"/>
  <c r="D216"/>
  <c r="D215"/>
  <c r="D214"/>
  <c r="J213"/>
  <c r="I213"/>
  <c r="H213"/>
  <c r="G213"/>
  <c r="F213"/>
  <c r="E213"/>
  <c r="D212"/>
  <c r="D211"/>
  <c r="D210"/>
  <c r="D209"/>
  <c r="J208"/>
  <c r="I208"/>
  <c r="H208"/>
  <c r="G208"/>
  <c r="F208"/>
  <c r="E208"/>
  <c r="D207"/>
  <c r="D206"/>
  <c r="D205"/>
  <c r="D204"/>
  <c r="J203"/>
  <c r="I203"/>
  <c r="H203"/>
  <c r="G203"/>
  <c r="F203"/>
  <c r="E203"/>
  <c r="D202"/>
  <c r="D201"/>
  <c r="D200"/>
  <c r="D199"/>
  <c r="J198"/>
  <c r="I198"/>
  <c r="H198"/>
  <c r="G198"/>
  <c r="F198"/>
  <c r="E198"/>
  <c r="D197"/>
  <c r="D196"/>
  <c r="D195"/>
  <c r="D194"/>
  <c r="J193"/>
  <c r="I193"/>
  <c r="H193"/>
  <c r="G193"/>
  <c r="F193"/>
  <c r="E193"/>
  <c r="G171"/>
  <c r="G166"/>
  <c r="F171"/>
  <c r="F166"/>
  <c r="E171"/>
  <c r="E166"/>
  <c r="D198"/>
  <c r="D208"/>
  <c r="D347"/>
  <c r="D344"/>
  <c r="D345"/>
  <c r="I233"/>
  <c r="G233"/>
  <c r="J233"/>
  <c r="H233"/>
  <c r="D193"/>
  <c r="D354"/>
  <c r="D218"/>
  <c r="D223"/>
  <c r="D357"/>
  <c r="D213"/>
  <c r="D203"/>
  <c r="D126"/>
  <c r="D124"/>
  <c r="D127"/>
  <c r="D125"/>
  <c r="D153"/>
  <c r="D352"/>
  <c r="D351"/>
  <c r="D350"/>
  <c r="D349"/>
  <c r="J348"/>
  <c r="J343"/>
  <c r="I348"/>
  <c r="I343"/>
  <c r="H348"/>
  <c r="H343"/>
  <c r="G348"/>
  <c r="G343"/>
  <c r="F348"/>
  <c r="F343"/>
  <c r="E348"/>
  <c r="D332"/>
  <c r="D331"/>
  <c r="D330"/>
  <c r="D329"/>
  <c r="J328"/>
  <c r="I328"/>
  <c r="H328"/>
  <c r="G328"/>
  <c r="F328"/>
  <c r="E328"/>
  <c r="D327"/>
  <c r="D326"/>
  <c r="D325"/>
  <c r="D324"/>
  <c r="J323"/>
  <c r="I323"/>
  <c r="H323"/>
  <c r="G323"/>
  <c r="F323"/>
  <c r="E323"/>
  <c r="D322"/>
  <c r="D277"/>
  <c r="D321"/>
  <c r="D276"/>
  <c r="D320"/>
  <c r="D275"/>
  <c r="D319"/>
  <c r="D274"/>
  <c r="J318"/>
  <c r="I318"/>
  <c r="H318"/>
  <c r="G318"/>
  <c r="F318"/>
  <c r="E318"/>
  <c r="D317"/>
  <c r="D272"/>
  <c r="D316"/>
  <c r="D271"/>
  <c r="D315"/>
  <c r="D270"/>
  <c r="D314"/>
  <c r="D269"/>
  <c r="J313"/>
  <c r="I313"/>
  <c r="H313"/>
  <c r="G313"/>
  <c r="F313"/>
  <c r="E313"/>
  <c r="D312"/>
  <c r="D267"/>
  <c r="D311"/>
  <c r="D266"/>
  <c r="D310"/>
  <c r="D265"/>
  <c r="D309"/>
  <c r="D264"/>
  <c r="J308"/>
  <c r="I308"/>
  <c r="H308"/>
  <c r="G308"/>
  <c r="F308"/>
  <c r="E308"/>
  <c r="D307"/>
  <c r="D262"/>
  <c r="D306"/>
  <c r="D261"/>
  <c r="D305"/>
  <c r="D260"/>
  <c r="D304"/>
  <c r="D259"/>
  <c r="J303"/>
  <c r="I303"/>
  <c r="H303"/>
  <c r="G303"/>
  <c r="F303"/>
  <c r="E303"/>
  <c r="D302"/>
  <c r="D257"/>
  <c r="D301"/>
  <c r="D256"/>
  <c r="D300"/>
  <c r="D255"/>
  <c r="D299"/>
  <c r="D254"/>
  <c r="J298"/>
  <c r="I298"/>
  <c r="H298"/>
  <c r="G298"/>
  <c r="F298"/>
  <c r="E298"/>
  <c r="D297"/>
  <c r="D252"/>
  <c r="D296"/>
  <c r="D251"/>
  <c r="D295"/>
  <c r="D250"/>
  <c r="D294"/>
  <c r="J293"/>
  <c r="I293"/>
  <c r="H293"/>
  <c r="G293"/>
  <c r="F293"/>
  <c r="E293"/>
  <c r="D292"/>
  <c r="D247"/>
  <c r="D291"/>
  <c r="D246"/>
  <c r="D290"/>
  <c r="D245"/>
  <c r="D289"/>
  <c r="D244"/>
  <c r="J288"/>
  <c r="I288"/>
  <c r="H288"/>
  <c r="G288"/>
  <c r="F288"/>
  <c r="E288"/>
  <c r="D287"/>
  <c r="D242"/>
  <c r="D286"/>
  <c r="D241"/>
  <c r="D285"/>
  <c r="D240"/>
  <c r="D284"/>
  <c r="J283"/>
  <c r="I283"/>
  <c r="H283"/>
  <c r="G283"/>
  <c r="F283"/>
  <c r="E283"/>
  <c r="D282"/>
  <c r="D237"/>
  <c r="D281"/>
  <c r="D280"/>
  <c r="D235"/>
  <c r="D279"/>
  <c r="D234"/>
  <c r="J278"/>
  <c r="I278"/>
  <c r="H278"/>
  <c r="G278"/>
  <c r="F278"/>
  <c r="F233"/>
  <c r="E278"/>
  <c r="E233"/>
  <c r="J273"/>
  <c r="I273"/>
  <c r="H273"/>
  <c r="G273"/>
  <c r="F273"/>
  <c r="E273"/>
  <c r="J268"/>
  <c r="I268"/>
  <c r="H268"/>
  <c r="G268"/>
  <c r="F268"/>
  <c r="E268"/>
  <c r="J263"/>
  <c r="I263"/>
  <c r="H263"/>
  <c r="G263"/>
  <c r="F263"/>
  <c r="E263"/>
  <c r="J258"/>
  <c r="I258"/>
  <c r="H258"/>
  <c r="G258"/>
  <c r="F258"/>
  <c r="E258"/>
  <c r="J253"/>
  <c r="I253"/>
  <c r="H253"/>
  <c r="G253"/>
  <c r="F253"/>
  <c r="E253"/>
  <c r="J248"/>
  <c r="I248"/>
  <c r="H248"/>
  <c r="G248"/>
  <c r="F248"/>
  <c r="E248"/>
  <c r="J243"/>
  <c r="I243"/>
  <c r="H243"/>
  <c r="G243"/>
  <c r="F243"/>
  <c r="E243"/>
  <c r="J238"/>
  <c r="I238"/>
  <c r="H238"/>
  <c r="G238"/>
  <c r="F238"/>
  <c r="E238"/>
  <c r="D192"/>
  <c r="D191"/>
  <c r="D190"/>
  <c r="D189"/>
  <c r="D188"/>
  <c r="J188"/>
  <c r="I188"/>
  <c r="H188"/>
  <c r="G188"/>
  <c r="F188"/>
  <c r="E188"/>
  <c r="D187"/>
  <c r="D186"/>
  <c r="D185"/>
  <c r="D184"/>
  <c r="J183"/>
  <c r="I183"/>
  <c r="H183"/>
  <c r="G183"/>
  <c r="F183"/>
  <c r="E183"/>
  <c r="D182"/>
  <c r="D181"/>
  <c r="D180"/>
  <c r="D179"/>
  <c r="J178"/>
  <c r="I178"/>
  <c r="H178"/>
  <c r="G178"/>
  <c r="F178"/>
  <c r="E178"/>
  <c r="D177"/>
  <c r="D176"/>
  <c r="D175"/>
  <c r="D174"/>
  <c r="J173"/>
  <c r="I173"/>
  <c r="H173"/>
  <c r="G173"/>
  <c r="F173"/>
  <c r="E173"/>
  <c r="D172"/>
  <c r="D167"/>
  <c r="D171"/>
  <c r="D166"/>
  <c r="D170"/>
  <c r="D165"/>
  <c r="D169"/>
  <c r="D164"/>
  <c r="J168"/>
  <c r="I168"/>
  <c r="H168"/>
  <c r="H163"/>
  <c r="G168"/>
  <c r="F168"/>
  <c r="F163"/>
  <c r="E168"/>
  <c r="D152"/>
  <c r="D151"/>
  <c r="D150"/>
  <c r="D149"/>
  <c r="J148"/>
  <c r="I148"/>
  <c r="H148"/>
  <c r="G148"/>
  <c r="F148"/>
  <c r="E148"/>
  <c r="D147"/>
  <c r="D146"/>
  <c r="D145"/>
  <c r="D144"/>
  <c r="J143"/>
  <c r="I143"/>
  <c r="H143"/>
  <c r="G143"/>
  <c r="F143"/>
  <c r="E143"/>
  <c r="D142"/>
  <c r="D141"/>
  <c r="D140"/>
  <c r="D139"/>
  <c r="J138"/>
  <c r="I138"/>
  <c r="H138"/>
  <c r="G138"/>
  <c r="F138"/>
  <c r="E138"/>
  <c r="D137"/>
  <c r="D136"/>
  <c r="D135"/>
  <c r="D134"/>
  <c r="J133"/>
  <c r="I133"/>
  <c r="H133"/>
  <c r="G133"/>
  <c r="F133"/>
  <c r="E133"/>
  <c r="E128"/>
  <c r="F128"/>
  <c r="G128"/>
  <c r="G123"/>
  <c r="H128"/>
  <c r="I128"/>
  <c r="J128"/>
  <c r="D130"/>
  <c r="D131"/>
  <c r="D132"/>
  <c r="D129"/>
  <c r="D120"/>
  <c r="D115"/>
  <c r="D121"/>
  <c r="D122"/>
  <c r="D117"/>
  <c r="D119"/>
  <c r="D114"/>
  <c r="E118"/>
  <c r="E113"/>
  <c r="F118"/>
  <c r="F113"/>
  <c r="G118"/>
  <c r="G113"/>
  <c r="H118"/>
  <c r="H113"/>
  <c r="H108"/>
  <c r="I118"/>
  <c r="I113"/>
  <c r="J118"/>
  <c r="J113"/>
  <c r="E114"/>
  <c r="E109"/>
  <c r="E14"/>
  <c r="E9"/>
  <c r="F114"/>
  <c r="F109"/>
  <c r="F14"/>
  <c r="F9"/>
  <c r="G114"/>
  <c r="G109"/>
  <c r="G14"/>
  <c r="G9"/>
  <c r="H114"/>
  <c r="H109"/>
  <c r="H14"/>
  <c r="H9"/>
  <c r="I114"/>
  <c r="I109"/>
  <c r="I14"/>
  <c r="I9"/>
  <c r="J114"/>
  <c r="J109"/>
  <c r="J14"/>
  <c r="J9"/>
  <c r="E115"/>
  <c r="E110"/>
  <c r="E15"/>
  <c r="E10"/>
  <c r="F115"/>
  <c r="F110"/>
  <c r="F15"/>
  <c r="F10"/>
  <c r="G115"/>
  <c r="G110"/>
  <c r="G15"/>
  <c r="G10"/>
  <c r="H115"/>
  <c r="H110"/>
  <c r="H15"/>
  <c r="H10"/>
  <c r="I115"/>
  <c r="I110"/>
  <c r="I15"/>
  <c r="I10"/>
  <c r="J115"/>
  <c r="J110"/>
  <c r="J15"/>
  <c r="J10"/>
  <c r="E116"/>
  <c r="E111"/>
  <c r="F116"/>
  <c r="F111"/>
  <c r="F16"/>
  <c r="F11"/>
  <c r="G116"/>
  <c r="G111"/>
  <c r="G16"/>
  <c r="G11"/>
  <c r="H116"/>
  <c r="H111"/>
  <c r="H16"/>
  <c r="H11"/>
  <c r="I116"/>
  <c r="I111"/>
  <c r="I16"/>
  <c r="I11"/>
  <c r="J116"/>
  <c r="E117"/>
  <c r="E112"/>
  <c r="E17"/>
  <c r="E12"/>
  <c r="F117"/>
  <c r="F112"/>
  <c r="F17"/>
  <c r="F12"/>
  <c r="G117"/>
  <c r="G112"/>
  <c r="G17"/>
  <c r="G12"/>
  <c r="H117"/>
  <c r="H112"/>
  <c r="H17"/>
  <c r="H12"/>
  <c r="I117"/>
  <c r="I112"/>
  <c r="I17"/>
  <c r="I12"/>
  <c r="J117"/>
  <c r="J112"/>
  <c r="J17"/>
  <c r="J12"/>
  <c r="D116"/>
  <c r="D323"/>
  <c r="D178"/>
  <c r="D183"/>
  <c r="D12"/>
  <c r="D10"/>
  <c r="D9"/>
  <c r="J111"/>
  <c r="J16"/>
  <c r="D17"/>
  <c r="D15"/>
  <c r="D14"/>
  <c r="I123"/>
  <c r="D348"/>
  <c r="J123"/>
  <c r="F123"/>
  <c r="F108"/>
  <c r="F13"/>
  <c r="F8"/>
  <c r="D133"/>
  <c r="E163"/>
  <c r="G163"/>
  <c r="I163"/>
  <c r="D298"/>
  <c r="D253"/>
  <c r="H13"/>
  <c r="H8"/>
  <c r="J163"/>
  <c r="J108"/>
  <c r="J13"/>
  <c r="J8"/>
  <c r="D173"/>
  <c r="D308"/>
  <c r="D263"/>
  <c r="D288"/>
  <c r="D243"/>
  <c r="D303"/>
  <c r="D258"/>
  <c r="D318"/>
  <c r="D273"/>
  <c r="E123"/>
  <c r="E108"/>
  <c r="D328"/>
  <c r="D112"/>
  <c r="D110"/>
  <c r="D109"/>
  <c r="D313"/>
  <c r="D268"/>
  <c r="D278"/>
  <c r="D233"/>
  <c r="D236"/>
  <c r="D283"/>
  <c r="D238"/>
  <c r="D239"/>
  <c r="D128"/>
  <c r="D293"/>
  <c r="D248"/>
  <c r="D249"/>
  <c r="D123"/>
  <c r="D143"/>
  <c r="D148"/>
  <c r="D168"/>
  <c r="D163"/>
  <c r="D138"/>
  <c r="D118"/>
  <c r="D113"/>
  <c r="I108"/>
  <c r="I13"/>
  <c r="I8"/>
  <c r="D111"/>
  <c r="J11"/>
  <c r="G108"/>
  <c r="G13"/>
  <c r="G8"/>
  <c r="D108"/>
  <c r="D361"/>
  <c r="D358"/>
  <c r="E366"/>
  <c r="E363"/>
  <c r="E358"/>
  <c r="E353"/>
  <c r="D366"/>
  <c r="D363"/>
  <c r="E356"/>
  <c r="E346"/>
  <c r="D356"/>
  <c r="D353"/>
  <c r="E343"/>
  <c r="D346"/>
  <c r="E16"/>
  <c r="D343"/>
  <c r="E13"/>
  <c r="D13"/>
  <c r="E8"/>
  <c r="D8"/>
  <c r="D16"/>
  <c r="E11"/>
  <c r="D11"/>
</calcChain>
</file>

<file path=xl/comments1.xml><?xml version="1.0" encoding="utf-8"?>
<comments xmlns="http://schemas.openxmlformats.org/spreadsheetml/2006/main">
  <authors>
    <author>pyatakova</author>
  </authors>
  <commentList>
    <comment ref="E121" authorId="0">
      <text>
        <r>
          <rPr>
            <b/>
            <sz val="8"/>
            <color indexed="81"/>
            <rFont val="Tahoma"/>
            <family val="2"/>
            <charset val="204"/>
          </rPr>
          <t>pyatakova:</t>
        </r>
        <r>
          <rPr>
            <sz val="8"/>
            <color indexed="81"/>
            <rFont val="Tahoma"/>
            <family val="2"/>
            <charset val="204"/>
          </rPr>
          <t xml:space="preserve">
экология и метрология на музей - 740 т.р.
Полигон -388</t>
        </r>
      </text>
    </comment>
    <comment ref="E146" authorId="0">
      <text>
        <r>
          <rPr>
            <b/>
            <sz val="8"/>
            <color indexed="81"/>
            <rFont val="Tahoma"/>
            <charset val="1"/>
          </rPr>
          <t>pyatakova:</t>
        </r>
        <r>
          <rPr>
            <sz val="8"/>
            <color indexed="81"/>
            <rFont val="Tahoma"/>
            <charset val="1"/>
          </rPr>
          <t xml:space="preserve">
экономия 600 т.р.</t>
        </r>
      </text>
    </comment>
    <comment ref="E466" authorId="0">
      <text>
        <r>
          <rPr>
            <b/>
            <sz val="8"/>
            <color indexed="81"/>
            <rFont val="Tahoma"/>
            <family val="2"/>
            <charset val="204"/>
          </rPr>
          <t>pyatakova:</t>
        </r>
        <r>
          <rPr>
            <sz val="8"/>
            <color indexed="81"/>
            <rFont val="Tahoma"/>
            <family val="2"/>
            <charset val="204"/>
          </rPr>
          <t xml:space="preserve">
добавить 800 т.р.</t>
        </r>
      </text>
    </comment>
  </commentList>
</comments>
</file>

<file path=xl/sharedStrings.xml><?xml version="1.0" encoding="utf-8"?>
<sst xmlns="http://schemas.openxmlformats.org/spreadsheetml/2006/main" count="692" uniqueCount="181">
  <si>
    <t>№ п/п</t>
  </si>
  <si>
    <t>Наименование муниципальной программы, подпрограммы, мероприятия</t>
  </si>
  <si>
    <t>Источники  финансирования</t>
  </si>
  <si>
    <t>Оценка расходов, годы (тыс. рублей)</t>
  </si>
  <si>
    <t>всего по программе</t>
  </si>
  <si>
    <t>2015 год</t>
  </si>
  <si>
    <t>2016 год</t>
  </si>
  <si>
    <t>2017 год</t>
  </si>
  <si>
    <t>2018 год</t>
  </si>
  <si>
    <t>2019 год</t>
  </si>
  <si>
    <t>2020 год</t>
  </si>
  <si>
    <t xml:space="preserve">Муниципальная программа «Обеспечение населения муниципального образования «Городской округ Ногликский» качественным жильем на 2015 – 2020 годы" </t>
  </si>
  <si>
    <t>Всего</t>
  </si>
  <si>
    <t>федеральный бюджет</t>
  </si>
  <si>
    <t xml:space="preserve">областной бюджет </t>
  </si>
  <si>
    <t>местный бюджет</t>
  </si>
  <si>
    <t>внебюджетные источники</t>
  </si>
  <si>
    <t>1.</t>
  </si>
  <si>
    <t>Подпрограмма 1: "Развитие жилищного строительства"</t>
  </si>
  <si>
    <t>Развитие системы градостроительного планирования</t>
  </si>
  <si>
    <t>Разработка и корректировка документов территориального планирования</t>
  </si>
  <si>
    <t>областной бюджет</t>
  </si>
  <si>
    <t>1.1.1.1</t>
  </si>
  <si>
    <t>1.1.1.2</t>
  </si>
  <si>
    <t>1.1.1.3</t>
  </si>
  <si>
    <t>Разработка и корректировка документации по планировке территории</t>
  </si>
  <si>
    <t>1.1.2.1</t>
  </si>
  <si>
    <t>1.1.2.2</t>
  </si>
  <si>
    <t>1.1.2.3</t>
  </si>
  <si>
    <t>1.1.2.4</t>
  </si>
  <si>
    <t>1.1.3.</t>
  </si>
  <si>
    <t>Разработка и корректировка правил землепользования застройки</t>
  </si>
  <si>
    <t>1.1.3.1</t>
  </si>
  <si>
    <t>Корректировка Правил землепользования и застройки муниципального образования "Городской округ Ногликский"</t>
  </si>
  <si>
    <t>Актуализация и модернизация информационной системы обеспечения градостроительной деятельности муниципального образования "Городской округ Ногликский"</t>
  </si>
  <si>
    <t>Подготовка и обновление топографических карт и планов населенных пунктов муниципального образования "Городской округ Ногликский"</t>
  </si>
  <si>
    <t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</t>
  </si>
  <si>
    <t>1.2.</t>
  </si>
  <si>
    <t>Строительство инженерной и транспортной инфраструктуры</t>
  </si>
  <si>
    <t>Выполнение инженерных изысканий для строительства, реконструкции инженерной и транспортной инфраструктуры</t>
  </si>
  <si>
    <t>1.2.1.1</t>
  </si>
  <si>
    <t>Проведение инженерных изыскания части территории муниципального образования "Горосдкой округ Ногликский"</t>
  </si>
  <si>
    <t>Подготовка проектной документации для строительства, реконструкции инженерной и транспортной инфраструктуры</t>
  </si>
  <si>
    <t>1.2.2.1</t>
  </si>
  <si>
    <t>1.2.2.2</t>
  </si>
  <si>
    <t>1.2.2.3</t>
  </si>
  <si>
    <t>1.2.2.4</t>
  </si>
  <si>
    <t>1.2.2.5</t>
  </si>
  <si>
    <t>1.2.2.6</t>
  </si>
  <si>
    <t>Разработка проекта "Строительство сетей газоснабжения  в квартале № 13 пгт. Ноглики"</t>
  </si>
  <si>
    <t>Разработка проекта "Строительство линий электропередач  в кваратале № 13 пгт. Ноглики"</t>
  </si>
  <si>
    <t>Разработка проекта "Строительство сетей газоснабжения в квартале № 15 пгт. Ноглики"</t>
  </si>
  <si>
    <t>Разработка проекта "Строительство объектов энергоснабжения и энергообеспечения в с. Вал"</t>
  </si>
  <si>
    <t>Обеспечение (строительство, реконструкция, приобретение) земельных участков инженерной и транспортной инфраструктурой</t>
  </si>
  <si>
    <t>Строительство напорного коллектора  и самотечных внутриквартальных сетей канализации микорайона № 3 пгт. Ноглики</t>
  </si>
  <si>
    <t>Строительство тепловых сетей в микрорайоне № 3 пгт. Ноглики в двухтрубном исполнении протяженностью 1,9 км, диаметром 377 мм</t>
  </si>
  <si>
    <t>Строительство сетей газоснабжения из полиэтиленовых труб низкого давления в микрорайоне № 3 пгт. Ноглики</t>
  </si>
  <si>
    <t>"Обеспечение (строительство, реконтрукция) транспортной инфраструктурой микрорайон № 3 пгт. Ноглики"</t>
  </si>
  <si>
    <t>Строительство распределительных электрических сетей 0,4 кВ микрорайона №3 в пгт. Ноглики</t>
  </si>
  <si>
    <t>Строительство сетей водоснабжения в квартале № 12 пгт. Ноглики</t>
  </si>
  <si>
    <t>Устройство очистных сооружений  в квартале № 12 пгт. Ноглики</t>
  </si>
  <si>
    <t>Строительство сетей канализации в квартале № 12 пгт. Ноглики</t>
  </si>
  <si>
    <t>Строительство линий электропередач в кваратале № 12 пгт. Ноглики</t>
  </si>
  <si>
    <t>Строительство сетей водоснабжения в квартале № 13 пгт. Ноглики</t>
  </si>
  <si>
    <t>Устройство очистных сооружений  в квартале № 13 пгт. Ноглики</t>
  </si>
  <si>
    <t>Строительство сетей канализации в квартале № 13 пгт. Ноглики</t>
  </si>
  <si>
    <t>Строительство линий электропередач в кваратале № 13 пгт. Ноглики</t>
  </si>
  <si>
    <t>Строительство сетей газоснабжения в квартале № 15 пгт. Ноглики</t>
  </si>
  <si>
    <t xml:space="preserve"> Устройство очистных сооружений в квартале № 15 пгт. Ноглики</t>
  </si>
  <si>
    <t>Строительство сетей канализации в квартале № 15 пгт. Ноглики</t>
  </si>
  <si>
    <t>Строительство сетей канализации в с. Вал</t>
  </si>
  <si>
    <t>Строительство объектов энергоснабжения и энергообеспечения в с. Вал</t>
  </si>
  <si>
    <t>Строительство сетей газоснабжения в с. Вал</t>
  </si>
  <si>
    <t xml:space="preserve"> Устройство очистных сооружений в с. Вал</t>
  </si>
  <si>
    <t>Строителсьтво сетей канализации микрорайона УЖД</t>
  </si>
  <si>
    <t>Строителсьтво сетей водоснабжения микрорайона УЖД</t>
  </si>
  <si>
    <t>Строителсьтво сетей водоснабжения микрорайона ОГРЭ</t>
  </si>
  <si>
    <t>1.3.</t>
  </si>
  <si>
    <t>Строительство (приобретение на первичном рынке) жилья</t>
  </si>
  <si>
    <t>1.3.1.</t>
  </si>
  <si>
    <t>Строительство (приобретение на первичном рынке) служебного жилья</t>
  </si>
  <si>
    <t>Строительство (приобретение на первичном рынке) жилья для реализации полномочий органов местного самоуправления в области жилищных отношений</t>
  </si>
  <si>
    <t>1.3.2.1.</t>
  </si>
  <si>
    <t>Строительство квартир в пгт. Ноглики</t>
  </si>
  <si>
    <t>2.</t>
  </si>
  <si>
    <t>2.1.</t>
  </si>
  <si>
    <t>2.2.</t>
  </si>
  <si>
    <t>Приобретение жилья на вторичном рынке</t>
  </si>
  <si>
    <t>3.</t>
  </si>
  <si>
    <t>Подпрограмма 3: «Повышение сейсмо-устойчивости жилых домов, основных объек-тов и систем жизнеобеспечения»</t>
  </si>
  <si>
    <t>3.1.</t>
  </si>
  <si>
    <t>Инженерно-сейсмическое обследование жилых домов, основных объектов и систем жизнеобеспечения</t>
  </si>
  <si>
    <t>Инженерно-сейсмическое обследование жилых домов</t>
  </si>
  <si>
    <t>Инженерно-сейсмическое обследование объектов образования</t>
  </si>
  <si>
    <t>Инженерно-сейсмическое обследование объектов и систем жизнеобеспечения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</si>
  <si>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</si>
  <si>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</si>
  <si>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>Разработка проекта на строительство (сейсмоусиление) многоквартирных жилых домов</t>
  </si>
  <si>
    <t>Разработка проекта на строительство (сейсмоусиление) объектов образования</t>
  </si>
  <si>
    <t>Разработка проекта на строительство (сейсмоусиление) объектов и систем жизнеобеспечения</t>
  </si>
  <si>
    <t>3.3.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</si>
  <si>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</si>
  <si>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Сейсмоусиление здания администрации расположенной по адресу: пгт. Ноглики, ул. Советская, 15</t>
  </si>
  <si>
    <t>Проведение первоочередных работ по сейсмоусилению (строительству) объектов и систем жизнеобеспечения</t>
  </si>
  <si>
    <t>4.</t>
  </si>
  <si>
    <t>Осуществление функций технического заказчика, включая осуществление строительного контроля</t>
  </si>
  <si>
    <t>Осуществление авторского надзора за строительством объектов капитального строительства</t>
  </si>
  <si>
    <t>5.</t>
  </si>
  <si>
    <t>6.</t>
  </si>
  <si>
    <t>1.1.</t>
  </si>
  <si>
    <t>1.1.1.</t>
  </si>
  <si>
    <t>1.1.2</t>
  </si>
  <si>
    <t>1.1.4.</t>
  </si>
  <si>
    <t>1.1.5.</t>
  </si>
  <si>
    <t>1.1.6</t>
  </si>
  <si>
    <t>1.2.1</t>
  </si>
  <si>
    <t>1.2.2</t>
  </si>
  <si>
    <t>Разработка проекта "Обеспечение (строительство, реконтрукция) транпортной инфраструктурой пгт. Ноглики"
(участок ул. Советская - Поликлинника, участок ул. Советская - колхоз "Восток")</t>
  </si>
  <si>
    <t>1.2.3</t>
  </si>
  <si>
    <t>1.2.3.1</t>
  </si>
  <si>
    <t>1.2.4</t>
  </si>
  <si>
    <t>Обеспечение земельных участков, подлежащих предосталвению семьям, имеющим трех и более детей</t>
  </si>
  <si>
    <t>"Строительство линий электропередач ЛЭП-0,4 кВ в квартале № 15 пгт. Ноглики"</t>
  </si>
  <si>
    <t>1.2.4.1</t>
  </si>
  <si>
    <t>1.3.2.</t>
  </si>
  <si>
    <t>Обеспечение мероприятий по переселению граждан из аварийного жилищного фонда</t>
  </si>
  <si>
    <t>2.1.1.</t>
  </si>
  <si>
    <t>1.2.5</t>
  </si>
  <si>
    <t>1.2.6</t>
  </si>
  <si>
    <t>Строительство хозяйственно-питьевого водопровода  и внутриквартальных водопроводных сетей микрорайона № 3  пгт. Ноглики</t>
  </si>
  <si>
    <t>Строительство 18 квартирного жилого дома №7 (участок №7) в пгт. Ноглики</t>
  </si>
  <si>
    <t>3.1.1</t>
  </si>
  <si>
    <t>3.1.2</t>
  </si>
  <si>
    <t>3.1.3</t>
  </si>
  <si>
    <t>3.2.1</t>
  </si>
  <si>
    <t>3.2.2</t>
  </si>
  <si>
    <t>Проведение работ по устранению выявленных недостатков в течение гарантийного срока в ходе эксплуатации многоквартирных жилых домов</t>
  </si>
  <si>
    <t>"Сейсмоусиление здания канализационно-насосной станции
№ 2 в пгт. Ноглики"</t>
  </si>
  <si>
    <t>3.3.1</t>
  </si>
  <si>
    <t>3.3.2</t>
  </si>
  <si>
    <t>3.3.3</t>
  </si>
  <si>
    <t>3.3.4</t>
  </si>
  <si>
    <t>3.3.5</t>
  </si>
  <si>
    <t>3.2.4</t>
  </si>
  <si>
    <t>3.2.3</t>
  </si>
  <si>
    <t>3.2.4.1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</si>
  <si>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</si>
  <si>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Строительство24 квартритных жилых домов в пгт. Ноглики</t>
  </si>
  <si>
    <t>Проведение первоочередных работ по сейсмоусилению (строительству) объектов образования
«Сейсмоусиление здания средней общеобразовательной школы №1 пгт. Ноглики»</t>
  </si>
  <si>
    <t>Проведение первоочередных работ по сейсмоусилению (строительству) объектов образования</t>
  </si>
  <si>
    <t>3.3.6</t>
  </si>
  <si>
    <t>Строительство 24 квартирно жилого дома с инженерными коммуникациями</t>
  </si>
  <si>
    <t>1.2.2.7</t>
  </si>
  <si>
    <t>1.2.3.2.</t>
  </si>
  <si>
    <t>1.2.3.3.</t>
  </si>
  <si>
    <t>1.2.3.4</t>
  </si>
  <si>
    <t>Внесение изменений в Генеральный план муниципального образования "Городской округ Ногликский" в части территории с. Венское</t>
  </si>
  <si>
    <t>Внесение изменений в Генеральный план муниципального образования "Городской округ Ногликский" в части территории пгт. Ноглики</t>
  </si>
  <si>
    <t>Внесение изменений в Генеральный план муниципального образования "Городской округ Ногликский" в части территории с. Вал</t>
  </si>
  <si>
    <t>Проект планировки микрорайона УЖД пгт. Ноглики муниципального образования "Городской округ Ногликский", совмещенный с проектом межевания</t>
  </si>
  <si>
    <t>Проект планировки с. Ныш муниципального образования "Городской округ Ногликский", совмещенный с проектом межевания</t>
  </si>
  <si>
    <t>Проект планировки квартала №14 в пгт. Ноглики муниципального образования "Городской округ Ногликский", совмещенный с проектом межевания</t>
  </si>
  <si>
    <t>Проект планировки дачного массива "Крайний Север"  в пгт. Ноглики муниципального образования "Городской округ Ногликский", совмещенный с проектом межевания</t>
  </si>
  <si>
    <t>1.1.2.5</t>
  </si>
  <si>
    <t>Проект планировки дачного массива "25 июня"  в пгт. Ноглики муниципального образования "Городской округ Ногликский", совмещенный с проектом межевания</t>
  </si>
  <si>
    <t>1.1.5.1</t>
  </si>
  <si>
    <t>Выполнение инженерных изысканий для разработки документации по планировке территории</t>
  </si>
  <si>
    <t>1.1.5.2</t>
  </si>
  <si>
    <t>Подготовка и обновление топографических карт и планов населенных пунктов Сахалинской области в масштабах 1:5000, 1:2000, 1:1000, 1:500</t>
  </si>
  <si>
    <t>ПЕРЕЧЕНЬ ПОДПРОГРАММ, ПРОГРАММНЫХ МЕРОПРИЯТИЙ И ИСТОЧНИКОВ ФИНАНСИРОВАНИЯ</t>
  </si>
  <si>
    <t>Мероприятие 1. Ликвидация аварийного и непригодного для проживания жилищного фонда, неиспользуемых и бесхозяйных объектов производственного и непроизводственного назначения.</t>
  </si>
  <si>
    <t>Мероприятие 2. Поддержка на улучшение жилищных условий молодых семей</t>
  </si>
  <si>
    <t>6.1.</t>
  </si>
  <si>
    <t>6.2.</t>
  </si>
  <si>
    <t xml:space="preserve">Мероприятие 3. Строительство объектов жилищного назначения совместно ООО "РН - Сахалинморнефтегаз" и Правительства Сахалинской области  </t>
  </si>
  <si>
    <t>1.3.2.2.</t>
  </si>
  <si>
    <t>Строительство квартир в с. Вал</t>
  </si>
  <si>
    <t>Разработка проекта «Станция обезжелезивания. Общестроительные работы»</t>
  </si>
  <si>
    <t>Экспертиза достоверности сметной строимости объектов капитального строительства инженерной и транспорной инфраструктуры
"Строительство тепловых сетей в микрорайоне № 3 пгт. Ноглики в двухтрубном исполнении протяжённостью 1,9 км, диаметром 377 мм"
"Строительство напорного коллектора и самотечных внутриквартальных сетей канализации микрорайона № 3"
"Строительство сетей газоснабжения из полиэтиленовых труб низкого давления в микрорайоне № 3 пгт. Ноглики"
"Строительство распределительных электрических сетей 0,4 кВ микрорайона №3 в пгт. Ноглики"
"Строительство сетей газоснабжения низкого давления в квартале № 12 пгт. Ноглики"</t>
  </si>
  <si>
    <t>Подпрограмма  2: «Переселение граждан из аварийного жилищного фонда »</t>
  </si>
  <si>
    <t xml:space="preserve">Приложение  1
к постановлению администрации
от 26.05.2015 № 348
Приложение  1
к муниципальной программе
«Обеспечение населения муниципального образования
«Городской округ Ногликский» качественным жильем
на 2015 – 2020 годы"
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</si>
</sst>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8"/>
      <color indexed="81"/>
      <name val="Tahoma"/>
      <charset val="1"/>
    </font>
    <font>
      <b/>
      <sz val="8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164" fontId="1" fillId="2" borderId="1" xfId="0" applyNumberFormat="1" applyFont="1" applyFill="1" applyBorder="1" applyAlignment="1">
      <alignment horizontal="right" vertical="top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 applyAlignment="1">
      <alignment horizontal="right" vertical="top" wrapText="1"/>
    </xf>
    <xf numFmtId="164" fontId="1" fillId="2" borderId="1" xfId="0" applyNumberFormat="1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5" fillId="2" borderId="0" xfId="0" applyFont="1" applyFill="1"/>
    <xf numFmtId="0" fontId="5" fillId="2" borderId="0" xfId="0" applyFont="1" applyFill="1" applyAlignment="1">
      <alignment horizontal="center" vertical="top"/>
    </xf>
    <xf numFmtId="0" fontId="6" fillId="2" borderId="0" xfId="0" applyFont="1" applyFill="1"/>
    <xf numFmtId="164" fontId="5" fillId="2" borderId="0" xfId="0" applyNumberFormat="1" applyFont="1" applyFill="1"/>
    <xf numFmtId="0" fontId="5" fillId="2" borderId="2" xfId="0" applyFont="1" applyFill="1" applyBorder="1" applyAlignment="1">
      <alignment horizontal="center" vertical="top"/>
    </xf>
    <xf numFmtId="0" fontId="6" fillId="2" borderId="0" xfId="0" applyFont="1" applyFill="1" applyBorder="1"/>
    <xf numFmtId="0" fontId="7" fillId="2" borderId="0" xfId="0" applyFont="1" applyFill="1"/>
    <xf numFmtId="0" fontId="6" fillId="2" borderId="0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0" fontId="5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right" vertical="top"/>
    </xf>
    <xf numFmtId="0" fontId="6" fillId="2" borderId="0" xfId="0" applyFont="1" applyFill="1" applyBorder="1" applyAlignment="1">
      <alignment horizontal="center" vertical="top"/>
    </xf>
    <xf numFmtId="49" fontId="1" fillId="2" borderId="3" xfId="0" applyNumberFormat="1" applyFont="1" applyFill="1" applyBorder="1" applyAlignment="1">
      <alignment horizontal="center" vertical="top"/>
    </xf>
    <xf numFmtId="49" fontId="1" fillId="2" borderId="4" xfId="0" applyNumberFormat="1" applyFont="1" applyFill="1" applyBorder="1" applyAlignment="1">
      <alignment horizontal="center" vertical="top"/>
    </xf>
    <xf numFmtId="49" fontId="1" fillId="2" borderId="5" xfId="0" applyNumberFormat="1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12"/>
  <sheetViews>
    <sheetView tabSelected="1" view="pageBreakPreview" zoomScale="115" zoomScaleSheetLayoutView="115" workbookViewId="0">
      <selection activeCell="B5" sqref="B5:B6"/>
    </sheetView>
  </sheetViews>
  <sheetFormatPr defaultRowHeight="15"/>
  <cols>
    <col min="1" max="1" width="9.140625" style="9"/>
    <col min="2" max="2" width="31.7109375" style="8" customWidth="1"/>
    <col min="3" max="3" width="23" style="8" customWidth="1"/>
    <col min="4" max="4" width="12.140625" style="8" customWidth="1"/>
    <col min="5" max="5" width="10.42578125" style="8" bestFit="1" customWidth="1"/>
    <col min="6" max="10" width="9.28515625" style="8" bestFit="1" customWidth="1"/>
    <col min="11" max="16384" width="9.140625" style="8"/>
  </cols>
  <sheetData>
    <row r="1" spans="1:10" ht="151.5" customHeight="1">
      <c r="A1" s="21" t="s">
        <v>180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s="10" customFormat="1" ht="14.25">
      <c r="A2" s="23" t="s">
        <v>169</v>
      </c>
      <c r="B2" s="23"/>
      <c r="C2" s="23"/>
      <c r="D2" s="23"/>
      <c r="E2" s="23"/>
      <c r="F2" s="23"/>
      <c r="G2" s="23"/>
      <c r="H2" s="23"/>
      <c r="I2" s="23"/>
      <c r="J2" s="23"/>
    </row>
    <row r="3" spans="1:10" s="13" customFormat="1" ht="14.25">
      <c r="A3" s="15"/>
      <c r="B3" s="15"/>
      <c r="C3" s="15"/>
      <c r="D3" s="15"/>
      <c r="E3" s="15"/>
      <c r="F3" s="15"/>
      <c r="G3" s="15"/>
      <c r="H3" s="15"/>
      <c r="I3" s="15"/>
      <c r="J3" s="15"/>
    </row>
    <row r="4" spans="1:10">
      <c r="A4" s="12"/>
      <c r="B4" s="12"/>
      <c r="C4" s="12"/>
      <c r="D4" s="12"/>
      <c r="E4" s="12"/>
      <c r="F4" s="12"/>
      <c r="G4" s="12"/>
      <c r="H4" s="12"/>
      <c r="I4" s="12"/>
      <c r="J4" s="12"/>
    </row>
    <row r="5" spans="1:10" ht="15.75" customHeight="1">
      <c r="A5" s="27" t="s">
        <v>0</v>
      </c>
      <c r="B5" s="27" t="s">
        <v>1</v>
      </c>
      <c r="C5" s="27" t="s">
        <v>2</v>
      </c>
      <c r="D5" s="27" t="s">
        <v>3</v>
      </c>
      <c r="E5" s="27"/>
      <c r="F5" s="27"/>
      <c r="G5" s="27"/>
      <c r="H5" s="27"/>
      <c r="I5" s="27"/>
      <c r="J5" s="27"/>
    </row>
    <row r="6" spans="1:10" ht="25.5">
      <c r="A6" s="27"/>
      <c r="B6" s="27"/>
      <c r="C6" s="27"/>
      <c r="D6" s="17" t="s">
        <v>4</v>
      </c>
      <c r="E6" s="17" t="s">
        <v>5</v>
      </c>
      <c r="F6" s="17" t="s">
        <v>6</v>
      </c>
      <c r="G6" s="17" t="s">
        <v>7</v>
      </c>
      <c r="H6" s="17" t="s">
        <v>8</v>
      </c>
      <c r="I6" s="17" t="s">
        <v>9</v>
      </c>
      <c r="J6" s="17" t="s">
        <v>10</v>
      </c>
    </row>
    <row r="7" spans="1:10" ht="15.75" customHeight="1">
      <c r="A7" s="2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3">
        <v>7</v>
      </c>
      <c r="H7" s="3">
        <v>8</v>
      </c>
      <c r="I7" s="3">
        <v>9</v>
      </c>
      <c r="J7" s="3">
        <v>10</v>
      </c>
    </row>
    <row r="8" spans="1:10" s="10" customFormat="1" ht="15.75" customHeight="1">
      <c r="A8" s="28"/>
      <c r="B8" s="29" t="s">
        <v>11</v>
      </c>
      <c r="C8" s="18" t="s">
        <v>12</v>
      </c>
      <c r="D8" s="4">
        <f t="shared" ref="D8:D17" si="0">SUM(E8:J8)</f>
        <v>3218512.4</v>
      </c>
      <c r="E8" s="4">
        <f t="shared" ref="E8:J12" si="1">E13+E368+E388+E498+E488+E493</f>
        <v>637928.19999999995</v>
      </c>
      <c r="F8" s="4">
        <f t="shared" si="1"/>
        <v>433265.4</v>
      </c>
      <c r="G8" s="4">
        <f t="shared" si="1"/>
        <v>456137.1</v>
      </c>
      <c r="H8" s="4">
        <f t="shared" si="1"/>
        <v>564513.1</v>
      </c>
      <c r="I8" s="4">
        <f t="shared" si="1"/>
        <v>565325.6</v>
      </c>
      <c r="J8" s="4">
        <f t="shared" si="1"/>
        <v>561343</v>
      </c>
    </row>
    <row r="9" spans="1:10" s="10" customFormat="1" ht="15.75" customHeight="1">
      <c r="A9" s="28"/>
      <c r="B9" s="29"/>
      <c r="C9" s="18" t="s">
        <v>13</v>
      </c>
      <c r="D9" s="4">
        <f t="shared" si="0"/>
        <v>0</v>
      </c>
      <c r="E9" s="4">
        <f t="shared" si="1"/>
        <v>0</v>
      </c>
      <c r="F9" s="4">
        <f t="shared" si="1"/>
        <v>0</v>
      </c>
      <c r="G9" s="4">
        <f t="shared" si="1"/>
        <v>0</v>
      </c>
      <c r="H9" s="4">
        <f t="shared" si="1"/>
        <v>0</v>
      </c>
      <c r="I9" s="4">
        <f t="shared" si="1"/>
        <v>0</v>
      </c>
      <c r="J9" s="4">
        <f t="shared" si="1"/>
        <v>0</v>
      </c>
    </row>
    <row r="10" spans="1:10" s="10" customFormat="1" ht="15.75" customHeight="1">
      <c r="A10" s="28"/>
      <c r="B10" s="29"/>
      <c r="C10" s="18" t="s">
        <v>14</v>
      </c>
      <c r="D10" s="4">
        <f t="shared" si="0"/>
        <v>2614523</v>
      </c>
      <c r="E10" s="4">
        <f t="shared" si="1"/>
        <v>458404.3</v>
      </c>
      <c r="F10" s="4">
        <f t="shared" si="1"/>
        <v>362882.6</v>
      </c>
      <c r="G10" s="4">
        <f t="shared" si="1"/>
        <v>375112.4</v>
      </c>
      <c r="H10" s="4">
        <f t="shared" si="1"/>
        <v>473831.6</v>
      </c>
      <c r="I10" s="4">
        <f t="shared" si="1"/>
        <v>472130.8</v>
      </c>
      <c r="J10" s="4">
        <f t="shared" si="1"/>
        <v>472161.3</v>
      </c>
    </row>
    <row r="11" spans="1:10" s="10" customFormat="1" ht="15.75" customHeight="1">
      <c r="A11" s="28"/>
      <c r="B11" s="29"/>
      <c r="C11" s="18" t="s">
        <v>15</v>
      </c>
      <c r="D11" s="4">
        <f t="shared" si="0"/>
        <v>467414.8</v>
      </c>
      <c r="E11" s="4">
        <f t="shared" si="1"/>
        <v>42949.3</v>
      </c>
      <c r="F11" s="4">
        <f t="shared" si="1"/>
        <v>70382.8</v>
      </c>
      <c r="G11" s="4">
        <f t="shared" si="1"/>
        <v>81024.7</v>
      </c>
      <c r="H11" s="4">
        <f t="shared" si="1"/>
        <v>90681.5</v>
      </c>
      <c r="I11" s="4">
        <f t="shared" si="1"/>
        <v>93194.8</v>
      </c>
      <c r="J11" s="4">
        <f t="shared" si="1"/>
        <v>89181.7</v>
      </c>
    </row>
    <row r="12" spans="1:10" s="10" customFormat="1" ht="15.75" customHeight="1">
      <c r="A12" s="28"/>
      <c r="B12" s="29"/>
      <c r="C12" s="18" t="s">
        <v>16</v>
      </c>
      <c r="D12" s="4">
        <f t="shared" si="0"/>
        <v>136574.6</v>
      </c>
      <c r="E12" s="4">
        <f t="shared" si="1"/>
        <v>136574.6</v>
      </c>
      <c r="F12" s="4">
        <f t="shared" si="1"/>
        <v>0</v>
      </c>
      <c r="G12" s="4">
        <f t="shared" si="1"/>
        <v>0</v>
      </c>
      <c r="H12" s="4">
        <f t="shared" si="1"/>
        <v>0</v>
      </c>
      <c r="I12" s="4">
        <f t="shared" si="1"/>
        <v>0</v>
      </c>
      <c r="J12" s="4">
        <f t="shared" si="1"/>
        <v>0</v>
      </c>
    </row>
    <row r="13" spans="1:10" s="10" customFormat="1" ht="12.75" customHeight="1">
      <c r="A13" s="28" t="s">
        <v>17</v>
      </c>
      <c r="B13" s="29" t="s">
        <v>18</v>
      </c>
      <c r="C13" s="18" t="s">
        <v>12</v>
      </c>
      <c r="D13" s="4">
        <f t="shared" si="0"/>
        <v>1838443.2</v>
      </c>
      <c r="E13" s="4">
        <f t="shared" ref="E13:J13" si="2">E18+E108+E343</f>
        <v>227816.2</v>
      </c>
      <c r="F13" s="4">
        <f t="shared" si="2"/>
        <v>57614.3</v>
      </c>
      <c r="G13" s="4">
        <f t="shared" si="2"/>
        <v>70730.899999999994</v>
      </c>
      <c r="H13" s="4">
        <f t="shared" si="2"/>
        <v>496326.7</v>
      </c>
      <c r="I13" s="4">
        <f t="shared" si="2"/>
        <v>495349.3</v>
      </c>
      <c r="J13" s="4">
        <f t="shared" si="2"/>
        <v>490605.8</v>
      </c>
    </row>
    <row r="14" spans="1:10" s="10" customFormat="1" ht="12.75" customHeight="1">
      <c r="A14" s="28"/>
      <c r="B14" s="29"/>
      <c r="C14" s="18" t="s">
        <v>13</v>
      </c>
      <c r="D14" s="4">
        <f t="shared" si="0"/>
        <v>0</v>
      </c>
      <c r="E14" s="4">
        <f>E19+E109+E344</f>
        <v>0</v>
      </c>
      <c r="F14" s="4">
        <f t="shared" ref="F14:J17" si="3">F19+F109+F344</f>
        <v>0</v>
      </c>
      <c r="G14" s="4">
        <f t="shared" si="3"/>
        <v>0</v>
      </c>
      <c r="H14" s="4">
        <f t="shared" si="3"/>
        <v>0</v>
      </c>
      <c r="I14" s="4">
        <f t="shared" si="3"/>
        <v>0</v>
      </c>
      <c r="J14" s="4">
        <f t="shared" si="3"/>
        <v>0</v>
      </c>
    </row>
    <row r="15" spans="1:10" s="10" customFormat="1" ht="12.75" customHeight="1">
      <c r="A15" s="28"/>
      <c r="B15" s="29"/>
      <c r="C15" s="18" t="s">
        <v>14</v>
      </c>
      <c r="D15" s="4">
        <f t="shared" si="0"/>
        <v>1635469.1</v>
      </c>
      <c r="E15" s="4">
        <f>E20+E110+E345</f>
        <v>204721.7</v>
      </c>
      <c r="F15" s="4">
        <f t="shared" si="3"/>
        <v>31297.9</v>
      </c>
      <c r="G15" s="4">
        <f t="shared" si="3"/>
        <v>38825.800000000003</v>
      </c>
      <c r="H15" s="4">
        <f>H20+H110+H345</f>
        <v>455081.6</v>
      </c>
      <c r="I15" s="4">
        <f t="shared" si="3"/>
        <v>453380.8</v>
      </c>
      <c r="J15" s="4">
        <f t="shared" si="3"/>
        <v>452161.3</v>
      </c>
    </row>
    <row r="16" spans="1:10" s="10" customFormat="1" ht="12.75" customHeight="1">
      <c r="A16" s="28"/>
      <c r="B16" s="29"/>
      <c r="C16" s="18" t="s">
        <v>15</v>
      </c>
      <c r="D16" s="4">
        <f t="shared" si="0"/>
        <v>202974.1</v>
      </c>
      <c r="E16" s="4">
        <f>E21+E111+E346</f>
        <v>23094.5</v>
      </c>
      <c r="F16" s="4">
        <f t="shared" si="3"/>
        <v>26316.400000000001</v>
      </c>
      <c r="G16" s="4">
        <f t="shared" si="3"/>
        <v>31905.1</v>
      </c>
      <c r="H16" s="4">
        <f t="shared" si="3"/>
        <v>41245.1</v>
      </c>
      <c r="I16" s="4">
        <f t="shared" si="3"/>
        <v>41968.5</v>
      </c>
      <c r="J16" s="4">
        <f t="shared" si="3"/>
        <v>38444.5</v>
      </c>
    </row>
    <row r="17" spans="1:10" s="10" customFormat="1" ht="12.75" customHeight="1">
      <c r="A17" s="28"/>
      <c r="B17" s="29"/>
      <c r="C17" s="18" t="s">
        <v>16</v>
      </c>
      <c r="D17" s="4">
        <f t="shared" si="0"/>
        <v>0</v>
      </c>
      <c r="E17" s="4">
        <f>E22+E112+E347</f>
        <v>0</v>
      </c>
      <c r="F17" s="4">
        <f t="shared" si="3"/>
        <v>0</v>
      </c>
      <c r="G17" s="4">
        <f t="shared" si="3"/>
        <v>0</v>
      </c>
      <c r="H17" s="4">
        <f t="shared" si="3"/>
        <v>0</v>
      </c>
      <c r="I17" s="4">
        <f t="shared" si="3"/>
        <v>0</v>
      </c>
      <c r="J17" s="4">
        <f t="shared" si="3"/>
        <v>0</v>
      </c>
    </row>
    <row r="18" spans="1:10" ht="12.75" customHeight="1">
      <c r="A18" s="19" t="s">
        <v>109</v>
      </c>
      <c r="B18" s="20" t="s">
        <v>19</v>
      </c>
      <c r="C18" s="16" t="s">
        <v>12</v>
      </c>
      <c r="D18" s="1">
        <f>SUM(D19:D22)</f>
        <v>45850</v>
      </c>
      <c r="E18" s="1">
        <f t="shared" ref="E18:J18" si="4">SUM(E19:E22)</f>
        <v>6800</v>
      </c>
      <c r="F18" s="1">
        <f t="shared" si="4"/>
        <v>7350</v>
      </c>
      <c r="G18" s="1">
        <f t="shared" si="4"/>
        <v>6700</v>
      </c>
      <c r="H18" s="1">
        <f t="shared" si="4"/>
        <v>7500</v>
      </c>
      <c r="I18" s="1">
        <f t="shared" si="4"/>
        <v>9000</v>
      </c>
      <c r="J18" s="1">
        <f t="shared" si="4"/>
        <v>8500</v>
      </c>
    </row>
    <row r="19" spans="1:10" ht="12.75" customHeight="1">
      <c r="A19" s="19"/>
      <c r="B19" s="20"/>
      <c r="C19" s="16" t="s">
        <v>13</v>
      </c>
      <c r="D19" s="1">
        <f>SUM(E19:J19)</f>
        <v>0</v>
      </c>
      <c r="E19" s="1">
        <f>E24+E44+E74+E84+E89+E104</f>
        <v>0</v>
      </c>
      <c r="F19" s="1">
        <f t="shared" ref="F19:J22" si="5">F24+F44+F74+F84+F89+F104</f>
        <v>0</v>
      </c>
      <c r="G19" s="1">
        <f t="shared" si="5"/>
        <v>0</v>
      </c>
      <c r="H19" s="1">
        <f t="shared" si="5"/>
        <v>0</v>
      </c>
      <c r="I19" s="1">
        <f t="shared" si="5"/>
        <v>0</v>
      </c>
      <c r="J19" s="1">
        <f t="shared" si="5"/>
        <v>0</v>
      </c>
    </row>
    <row r="20" spans="1:10" ht="12.75" customHeight="1">
      <c r="A20" s="19"/>
      <c r="B20" s="20"/>
      <c r="C20" s="16" t="s">
        <v>14</v>
      </c>
      <c r="D20" s="1">
        <f>SUM(E20:J20)</f>
        <v>7750</v>
      </c>
      <c r="E20" s="1">
        <f>E25+E45+E75+E85+E90+E105</f>
        <v>1000</v>
      </c>
      <c r="F20" s="1">
        <f t="shared" si="5"/>
        <v>750</v>
      </c>
      <c r="G20" s="1">
        <f t="shared" si="5"/>
        <v>1000</v>
      </c>
      <c r="H20" s="1">
        <f t="shared" si="5"/>
        <v>1750</v>
      </c>
      <c r="I20" s="1">
        <f t="shared" si="5"/>
        <v>1500</v>
      </c>
      <c r="J20" s="1">
        <f t="shared" si="5"/>
        <v>1750</v>
      </c>
    </row>
    <row r="21" spans="1:10" ht="12.75" customHeight="1">
      <c r="A21" s="19"/>
      <c r="B21" s="20"/>
      <c r="C21" s="16" t="s">
        <v>15</v>
      </c>
      <c r="D21" s="1">
        <f>SUM(E21:J21)</f>
        <v>38100</v>
      </c>
      <c r="E21" s="1">
        <f>E26+E46+E76+E86+E91+E106</f>
        <v>5800</v>
      </c>
      <c r="F21" s="1">
        <f t="shared" si="5"/>
        <v>6600</v>
      </c>
      <c r="G21" s="1">
        <f t="shared" si="5"/>
        <v>5700</v>
      </c>
      <c r="H21" s="1">
        <f t="shared" si="5"/>
        <v>5750</v>
      </c>
      <c r="I21" s="1">
        <f t="shared" si="5"/>
        <v>7500</v>
      </c>
      <c r="J21" s="1">
        <f t="shared" si="5"/>
        <v>6750</v>
      </c>
    </row>
    <row r="22" spans="1:10" ht="12.75" customHeight="1">
      <c r="A22" s="19"/>
      <c r="B22" s="20"/>
      <c r="C22" s="16" t="s">
        <v>16</v>
      </c>
      <c r="D22" s="1">
        <f>SUM(E22:J22)</f>
        <v>0</v>
      </c>
      <c r="E22" s="1">
        <f>E27+E47+E77+E87+E92+E107</f>
        <v>0</v>
      </c>
      <c r="F22" s="1">
        <f t="shared" si="5"/>
        <v>0</v>
      </c>
      <c r="G22" s="1">
        <f t="shared" si="5"/>
        <v>0</v>
      </c>
      <c r="H22" s="1">
        <f t="shared" si="5"/>
        <v>0</v>
      </c>
      <c r="I22" s="1">
        <f t="shared" si="5"/>
        <v>0</v>
      </c>
      <c r="J22" s="1">
        <f t="shared" si="5"/>
        <v>0</v>
      </c>
    </row>
    <row r="23" spans="1:10" ht="12.75" customHeight="1">
      <c r="A23" s="19" t="s">
        <v>110</v>
      </c>
      <c r="B23" s="20" t="s">
        <v>20</v>
      </c>
      <c r="C23" s="16" t="s">
        <v>12</v>
      </c>
      <c r="D23" s="1">
        <f>SUM(D24:D27)</f>
        <v>8750</v>
      </c>
      <c r="E23" s="1">
        <f t="shared" ref="E23:J23" si="6">SUM(E24:E27)</f>
        <v>1500</v>
      </c>
      <c r="F23" s="1">
        <f t="shared" si="6"/>
        <v>2000</v>
      </c>
      <c r="G23" s="1">
        <f t="shared" si="6"/>
        <v>0</v>
      </c>
      <c r="H23" s="1">
        <f t="shared" si="6"/>
        <v>1750</v>
      </c>
      <c r="I23" s="1">
        <f t="shared" si="6"/>
        <v>3500</v>
      </c>
      <c r="J23" s="1">
        <f t="shared" si="6"/>
        <v>0</v>
      </c>
    </row>
    <row r="24" spans="1:10" ht="12.75" customHeight="1">
      <c r="A24" s="19"/>
      <c r="B24" s="20"/>
      <c r="C24" s="16" t="s">
        <v>13</v>
      </c>
      <c r="D24" s="1">
        <f>SUM(E24:J24)</f>
        <v>0</v>
      </c>
      <c r="E24" s="1">
        <f>E29+E34+E39</f>
        <v>0</v>
      </c>
      <c r="F24" s="1">
        <f t="shared" ref="F24:J27" si="7">F29+F34+F39</f>
        <v>0</v>
      </c>
      <c r="G24" s="1">
        <f t="shared" si="7"/>
        <v>0</v>
      </c>
      <c r="H24" s="1">
        <f t="shared" si="7"/>
        <v>0</v>
      </c>
      <c r="I24" s="1">
        <f t="shared" si="7"/>
        <v>0</v>
      </c>
      <c r="J24" s="1">
        <f t="shared" si="7"/>
        <v>0</v>
      </c>
    </row>
    <row r="25" spans="1:10" ht="12.75" customHeight="1">
      <c r="A25" s="19"/>
      <c r="B25" s="20"/>
      <c r="C25" s="16" t="s">
        <v>21</v>
      </c>
      <c r="D25" s="1">
        <f>SUM(E25:J25)</f>
        <v>2250</v>
      </c>
      <c r="E25" s="1">
        <f>E30+E35+E40</f>
        <v>0</v>
      </c>
      <c r="F25" s="1">
        <f t="shared" si="7"/>
        <v>0</v>
      </c>
      <c r="G25" s="1">
        <f t="shared" si="7"/>
        <v>0</v>
      </c>
      <c r="H25" s="1">
        <f t="shared" si="7"/>
        <v>750</v>
      </c>
      <c r="I25" s="1">
        <f t="shared" si="7"/>
        <v>1500</v>
      </c>
      <c r="J25" s="1">
        <f t="shared" si="7"/>
        <v>0</v>
      </c>
    </row>
    <row r="26" spans="1:10" ht="12.75" customHeight="1">
      <c r="A26" s="19"/>
      <c r="B26" s="20"/>
      <c r="C26" s="16" t="s">
        <v>15</v>
      </c>
      <c r="D26" s="1">
        <f>SUM(E26:J26)</f>
        <v>6500</v>
      </c>
      <c r="E26" s="1">
        <f>E31+E36+E41</f>
        <v>1500</v>
      </c>
      <c r="F26" s="1">
        <f t="shared" si="7"/>
        <v>2000</v>
      </c>
      <c r="G26" s="1">
        <f t="shared" si="7"/>
        <v>0</v>
      </c>
      <c r="H26" s="1">
        <f t="shared" si="7"/>
        <v>1000</v>
      </c>
      <c r="I26" s="1">
        <f t="shared" si="7"/>
        <v>2000</v>
      </c>
      <c r="J26" s="1">
        <f t="shared" si="7"/>
        <v>0</v>
      </c>
    </row>
    <row r="27" spans="1:10" ht="12.75" customHeight="1">
      <c r="A27" s="19"/>
      <c r="B27" s="20"/>
      <c r="C27" s="16" t="s">
        <v>16</v>
      </c>
      <c r="D27" s="1">
        <f>SUM(E27:J27)</f>
        <v>0</v>
      </c>
      <c r="E27" s="1">
        <f>E32+E37+E42</f>
        <v>0</v>
      </c>
      <c r="F27" s="1">
        <f t="shared" si="7"/>
        <v>0</v>
      </c>
      <c r="G27" s="1">
        <f t="shared" si="7"/>
        <v>0</v>
      </c>
      <c r="H27" s="1">
        <f t="shared" si="7"/>
        <v>0</v>
      </c>
      <c r="I27" s="1">
        <f t="shared" si="7"/>
        <v>0</v>
      </c>
      <c r="J27" s="1">
        <f t="shared" si="7"/>
        <v>0</v>
      </c>
    </row>
    <row r="28" spans="1:10" ht="12.75" customHeight="1">
      <c r="A28" s="19" t="s">
        <v>22</v>
      </c>
      <c r="B28" s="20" t="s">
        <v>156</v>
      </c>
      <c r="C28" s="16" t="s">
        <v>12</v>
      </c>
      <c r="D28" s="1">
        <f>SUM(D29:D32)</f>
        <v>3000</v>
      </c>
      <c r="E28" s="1">
        <f t="shared" ref="E28:J28" si="8">SUM(E29:E32)</f>
        <v>1000</v>
      </c>
      <c r="F28" s="1">
        <f t="shared" si="8"/>
        <v>2000</v>
      </c>
      <c r="G28" s="1">
        <f t="shared" si="8"/>
        <v>0</v>
      </c>
      <c r="H28" s="1">
        <f t="shared" si="8"/>
        <v>0</v>
      </c>
      <c r="I28" s="1">
        <f t="shared" si="8"/>
        <v>0</v>
      </c>
      <c r="J28" s="1">
        <f t="shared" si="8"/>
        <v>0</v>
      </c>
    </row>
    <row r="29" spans="1:10" ht="12.75" customHeight="1">
      <c r="A29" s="19"/>
      <c r="B29" s="20"/>
      <c r="C29" s="16" t="s">
        <v>13</v>
      </c>
      <c r="D29" s="1">
        <f>SUM(E29:J29)</f>
        <v>0</v>
      </c>
      <c r="E29" s="1"/>
      <c r="F29" s="1"/>
      <c r="G29" s="1"/>
      <c r="H29" s="1"/>
      <c r="I29" s="1"/>
      <c r="J29" s="1"/>
    </row>
    <row r="30" spans="1:10" ht="12.75" customHeight="1">
      <c r="A30" s="19"/>
      <c r="B30" s="20"/>
      <c r="C30" s="16" t="s">
        <v>14</v>
      </c>
      <c r="D30" s="1">
        <f>SUM(E30:J30)</f>
        <v>0</v>
      </c>
      <c r="E30" s="1"/>
      <c r="F30" s="1"/>
      <c r="G30" s="1"/>
      <c r="H30" s="1"/>
      <c r="I30" s="1"/>
      <c r="J30" s="1"/>
    </row>
    <row r="31" spans="1:10" ht="12.75" customHeight="1">
      <c r="A31" s="19"/>
      <c r="B31" s="20"/>
      <c r="C31" s="16" t="s">
        <v>15</v>
      </c>
      <c r="D31" s="1">
        <f>SUM(E31:J31)</f>
        <v>3000</v>
      </c>
      <c r="E31" s="1">
        <v>1000</v>
      </c>
      <c r="F31" s="1">
        <v>2000</v>
      </c>
      <c r="G31" s="1"/>
      <c r="H31" s="1"/>
      <c r="I31" s="1"/>
      <c r="J31" s="1"/>
    </row>
    <row r="32" spans="1:10" ht="12.75" customHeight="1">
      <c r="A32" s="19"/>
      <c r="B32" s="20"/>
      <c r="C32" s="16" t="s">
        <v>16</v>
      </c>
      <c r="D32" s="1">
        <f>SUM(E32:J32)</f>
        <v>0</v>
      </c>
      <c r="E32" s="1"/>
      <c r="F32" s="1"/>
      <c r="G32" s="1"/>
      <c r="H32" s="1"/>
      <c r="I32" s="1"/>
      <c r="J32" s="1"/>
    </row>
    <row r="33" spans="1:10" ht="12.75" customHeight="1">
      <c r="A33" s="19" t="s">
        <v>23</v>
      </c>
      <c r="B33" s="20" t="s">
        <v>157</v>
      </c>
      <c r="C33" s="16" t="s">
        <v>12</v>
      </c>
      <c r="D33" s="1">
        <f>SUM(D34:D37)</f>
        <v>5250</v>
      </c>
      <c r="E33" s="1">
        <f t="shared" ref="E33:J33" si="9">SUM(E34:E37)</f>
        <v>0</v>
      </c>
      <c r="F33" s="1">
        <f t="shared" si="9"/>
        <v>0</v>
      </c>
      <c r="G33" s="1">
        <f t="shared" si="9"/>
        <v>0</v>
      </c>
      <c r="H33" s="1">
        <f t="shared" si="9"/>
        <v>1750</v>
      </c>
      <c r="I33" s="1">
        <f t="shared" si="9"/>
        <v>3500</v>
      </c>
      <c r="J33" s="1">
        <f t="shared" si="9"/>
        <v>0</v>
      </c>
    </row>
    <row r="34" spans="1:10" ht="12.75" customHeight="1">
      <c r="A34" s="19"/>
      <c r="B34" s="20"/>
      <c r="C34" s="16" t="s">
        <v>13</v>
      </c>
      <c r="D34" s="1">
        <f>SUM(E34:J34)</f>
        <v>0</v>
      </c>
      <c r="E34" s="1"/>
      <c r="F34" s="1"/>
      <c r="G34" s="1"/>
      <c r="H34" s="1"/>
      <c r="I34" s="1"/>
      <c r="J34" s="1"/>
    </row>
    <row r="35" spans="1:10" ht="12.75" customHeight="1">
      <c r="A35" s="19"/>
      <c r="B35" s="20"/>
      <c r="C35" s="16" t="s">
        <v>14</v>
      </c>
      <c r="D35" s="1">
        <f>SUM(E35:J35)</f>
        <v>2250</v>
      </c>
      <c r="E35" s="1"/>
      <c r="F35" s="1"/>
      <c r="G35" s="1"/>
      <c r="H35" s="1">
        <v>750</v>
      </c>
      <c r="I35" s="1">
        <v>1500</v>
      </c>
      <c r="J35" s="1"/>
    </row>
    <row r="36" spans="1:10" ht="12.75" customHeight="1">
      <c r="A36" s="19"/>
      <c r="B36" s="20"/>
      <c r="C36" s="16" t="s">
        <v>15</v>
      </c>
      <c r="D36" s="1">
        <f>SUM(E36:J36)</f>
        <v>3000</v>
      </c>
      <c r="E36" s="1"/>
      <c r="F36" s="1"/>
      <c r="G36" s="1"/>
      <c r="H36" s="1">
        <v>1000</v>
      </c>
      <c r="I36" s="1">
        <v>2000</v>
      </c>
      <c r="J36" s="1"/>
    </row>
    <row r="37" spans="1:10" ht="12.75" customHeight="1">
      <c r="A37" s="19"/>
      <c r="B37" s="20"/>
      <c r="C37" s="16" t="s">
        <v>16</v>
      </c>
      <c r="D37" s="1">
        <f>SUM(E37:J37)</f>
        <v>0</v>
      </c>
      <c r="E37" s="1"/>
      <c r="F37" s="1"/>
      <c r="G37" s="1"/>
      <c r="H37" s="1"/>
      <c r="I37" s="1"/>
      <c r="J37" s="1"/>
    </row>
    <row r="38" spans="1:10" ht="12.75" customHeight="1">
      <c r="A38" s="19" t="s">
        <v>24</v>
      </c>
      <c r="B38" s="20" t="s">
        <v>158</v>
      </c>
      <c r="C38" s="16" t="s">
        <v>12</v>
      </c>
      <c r="D38" s="1">
        <f>SUM(D39:D42)</f>
        <v>500</v>
      </c>
      <c r="E38" s="1">
        <f t="shared" ref="E38:J38" si="10">SUM(E39:E42)</f>
        <v>500</v>
      </c>
      <c r="F38" s="1">
        <f t="shared" si="10"/>
        <v>0</v>
      </c>
      <c r="G38" s="1">
        <f t="shared" si="10"/>
        <v>0</v>
      </c>
      <c r="H38" s="1">
        <f t="shared" si="10"/>
        <v>0</v>
      </c>
      <c r="I38" s="1">
        <f t="shared" si="10"/>
        <v>0</v>
      </c>
      <c r="J38" s="1">
        <f t="shared" si="10"/>
        <v>0</v>
      </c>
    </row>
    <row r="39" spans="1:10" ht="12.75" customHeight="1">
      <c r="A39" s="19"/>
      <c r="B39" s="20"/>
      <c r="C39" s="16" t="s">
        <v>13</v>
      </c>
      <c r="D39" s="1">
        <f>SUM(E39:J39)</f>
        <v>0</v>
      </c>
      <c r="E39" s="1"/>
      <c r="F39" s="1"/>
      <c r="G39" s="1"/>
      <c r="H39" s="1"/>
      <c r="I39" s="1"/>
      <c r="J39" s="1"/>
    </row>
    <row r="40" spans="1:10" ht="12.75" customHeight="1">
      <c r="A40" s="19"/>
      <c r="B40" s="20"/>
      <c r="C40" s="16" t="s">
        <v>14</v>
      </c>
      <c r="D40" s="1">
        <f>SUM(E40:J40)</f>
        <v>0</v>
      </c>
      <c r="E40" s="1"/>
      <c r="F40" s="1"/>
      <c r="G40" s="1"/>
      <c r="H40" s="1"/>
      <c r="I40" s="1"/>
      <c r="J40" s="1"/>
    </row>
    <row r="41" spans="1:10" ht="12.75" customHeight="1">
      <c r="A41" s="19"/>
      <c r="B41" s="20"/>
      <c r="C41" s="16" t="s">
        <v>15</v>
      </c>
      <c r="D41" s="1">
        <f>SUM(E41:J41)</f>
        <v>500</v>
      </c>
      <c r="E41" s="1">
        <v>500</v>
      </c>
      <c r="F41" s="1"/>
      <c r="G41" s="1"/>
      <c r="H41" s="1"/>
      <c r="I41" s="1"/>
      <c r="J41" s="1"/>
    </row>
    <row r="42" spans="1:10" ht="12.75" customHeight="1">
      <c r="A42" s="19"/>
      <c r="B42" s="20"/>
      <c r="C42" s="16" t="s">
        <v>16</v>
      </c>
      <c r="D42" s="1">
        <f>SUM(E42:J42)</f>
        <v>0</v>
      </c>
      <c r="E42" s="1"/>
      <c r="F42" s="1"/>
      <c r="G42" s="1"/>
      <c r="H42" s="1"/>
      <c r="I42" s="1"/>
      <c r="J42" s="1"/>
    </row>
    <row r="43" spans="1:10" ht="12.75" customHeight="1">
      <c r="A43" s="19" t="s">
        <v>111</v>
      </c>
      <c r="B43" s="20" t="s">
        <v>25</v>
      </c>
      <c r="C43" s="16" t="s">
        <v>12</v>
      </c>
      <c r="D43" s="1">
        <f>SUM(D44:D47)</f>
        <v>11850</v>
      </c>
      <c r="E43" s="1">
        <f t="shared" ref="E43:J43" si="11">SUM(E44:E47)</f>
        <v>2000</v>
      </c>
      <c r="F43" s="1">
        <f t="shared" si="11"/>
        <v>2350</v>
      </c>
      <c r="G43" s="1">
        <f t="shared" si="11"/>
        <v>2500</v>
      </c>
      <c r="H43" s="1">
        <f t="shared" si="11"/>
        <v>2750</v>
      </c>
      <c r="I43" s="1">
        <f t="shared" si="11"/>
        <v>1500</v>
      </c>
      <c r="J43" s="1">
        <f t="shared" si="11"/>
        <v>750</v>
      </c>
    </row>
    <row r="44" spans="1:10" ht="12.75" customHeight="1">
      <c r="A44" s="19"/>
      <c r="B44" s="20"/>
      <c r="C44" s="16" t="s">
        <v>13</v>
      </c>
      <c r="D44" s="1">
        <f>SUM(E44:J44)</f>
        <v>0</v>
      </c>
      <c r="E44" s="1">
        <f>E49+E54+E59+E64+E69</f>
        <v>0</v>
      </c>
      <c r="F44" s="1">
        <f t="shared" ref="F44:J47" si="12">F49+F54+F59+F64+F69</f>
        <v>0</v>
      </c>
      <c r="G44" s="1">
        <f t="shared" si="12"/>
        <v>0</v>
      </c>
      <c r="H44" s="1">
        <f t="shared" si="12"/>
        <v>0</v>
      </c>
      <c r="I44" s="1">
        <f t="shared" si="12"/>
        <v>0</v>
      </c>
      <c r="J44" s="1">
        <f t="shared" si="12"/>
        <v>0</v>
      </c>
    </row>
    <row r="45" spans="1:10" ht="12.75" customHeight="1">
      <c r="A45" s="19"/>
      <c r="B45" s="20"/>
      <c r="C45" s="16" t="s">
        <v>21</v>
      </c>
      <c r="D45" s="1">
        <f>SUM(E45:J45)</f>
        <v>3750</v>
      </c>
      <c r="E45" s="1">
        <f>E50+E55+E60+E65+E70</f>
        <v>1000</v>
      </c>
      <c r="F45" s="1">
        <f t="shared" si="12"/>
        <v>750</v>
      </c>
      <c r="G45" s="1">
        <f t="shared" si="12"/>
        <v>1000</v>
      </c>
      <c r="H45" s="1">
        <f t="shared" si="12"/>
        <v>1000</v>
      </c>
      <c r="I45" s="1">
        <f t="shared" si="12"/>
        <v>0</v>
      </c>
      <c r="J45" s="1">
        <f t="shared" si="12"/>
        <v>0</v>
      </c>
    </row>
    <row r="46" spans="1:10" ht="12.75" customHeight="1">
      <c r="A46" s="19"/>
      <c r="B46" s="20"/>
      <c r="C46" s="16" t="s">
        <v>15</v>
      </c>
      <c r="D46" s="1">
        <f>SUM(E46:J46)</f>
        <v>8100</v>
      </c>
      <c r="E46" s="1">
        <f>E51+E56+E61+E66+E71</f>
        <v>1000</v>
      </c>
      <c r="F46" s="1">
        <f t="shared" si="12"/>
        <v>1600</v>
      </c>
      <c r="G46" s="1">
        <f t="shared" si="12"/>
        <v>1500</v>
      </c>
      <c r="H46" s="1">
        <f t="shared" si="12"/>
        <v>1750</v>
      </c>
      <c r="I46" s="1">
        <f t="shared" si="12"/>
        <v>1500</v>
      </c>
      <c r="J46" s="1">
        <f t="shared" si="12"/>
        <v>750</v>
      </c>
    </row>
    <row r="47" spans="1:10" ht="12.75" customHeight="1">
      <c r="A47" s="19"/>
      <c r="B47" s="20"/>
      <c r="C47" s="16" t="s">
        <v>16</v>
      </c>
      <c r="D47" s="1">
        <f>SUM(E47:J47)</f>
        <v>0</v>
      </c>
      <c r="E47" s="1">
        <f>E52+E57+E62+E67+E72</f>
        <v>0</v>
      </c>
      <c r="F47" s="1">
        <f t="shared" si="12"/>
        <v>0</v>
      </c>
      <c r="G47" s="1">
        <f t="shared" si="12"/>
        <v>0</v>
      </c>
      <c r="H47" s="1">
        <f t="shared" si="12"/>
        <v>0</v>
      </c>
      <c r="I47" s="1">
        <f t="shared" si="12"/>
        <v>0</v>
      </c>
      <c r="J47" s="1">
        <f t="shared" si="12"/>
        <v>0</v>
      </c>
    </row>
    <row r="48" spans="1:10" ht="12.75" customHeight="1">
      <c r="A48" s="19" t="s">
        <v>26</v>
      </c>
      <c r="B48" s="20" t="s">
        <v>159</v>
      </c>
      <c r="C48" s="16" t="s">
        <v>12</v>
      </c>
      <c r="D48" s="1">
        <f>SUM(D49:D52)</f>
        <v>3750</v>
      </c>
      <c r="E48" s="1">
        <f t="shared" ref="E48:J48" si="13">SUM(E49:E52)</f>
        <v>2000</v>
      </c>
      <c r="F48" s="1">
        <f t="shared" si="13"/>
        <v>1750</v>
      </c>
      <c r="G48" s="1">
        <f t="shared" si="13"/>
        <v>0</v>
      </c>
      <c r="H48" s="1">
        <f t="shared" si="13"/>
        <v>0</v>
      </c>
      <c r="I48" s="1">
        <f t="shared" si="13"/>
        <v>0</v>
      </c>
      <c r="J48" s="1">
        <f t="shared" si="13"/>
        <v>0</v>
      </c>
    </row>
    <row r="49" spans="1:10" ht="12.75" customHeight="1">
      <c r="A49" s="19"/>
      <c r="B49" s="20"/>
      <c r="C49" s="16" t="s">
        <v>13</v>
      </c>
      <c r="D49" s="1">
        <f>SUM(E49:J49)</f>
        <v>0</v>
      </c>
      <c r="E49" s="1"/>
      <c r="F49" s="1"/>
      <c r="G49" s="1"/>
      <c r="H49" s="1"/>
      <c r="I49" s="1"/>
      <c r="J49" s="1"/>
    </row>
    <row r="50" spans="1:10" ht="12.75" customHeight="1">
      <c r="A50" s="19"/>
      <c r="B50" s="20"/>
      <c r="C50" s="16" t="s">
        <v>14</v>
      </c>
      <c r="D50" s="1">
        <f>SUM(E50:J50)</f>
        <v>1750</v>
      </c>
      <c r="E50" s="1">
        <v>1000</v>
      </c>
      <c r="F50" s="1">
        <v>750</v>
      </c>
      <c r="G50" s="1"/>
      <c r="H50" s="1"/>
      <c r="I50" s="1"/>
      <c r="J50" s="1"/>
    </row>
    <row r="51" spans="1:10" ht="12.75" customHeight="1">
      <c r="A51" s="19"/>
      <c r="B51" s="20"/>
      <c r="C51" s="16" t="s">
        <v>15</v>
      </c>
      <c r="D51" s="1">
        <f>SUM(E51:J51)</f>
        <v>2000</v>
      </c>
      <c r="E51" s="1">
        <v>1000</v>
      </c>
      <c r="F51" s="1">
        <v>1000</v>
      </c>
      <c r="G51" s="1"/>
      <c r="H51" s="1"/>
      <c r="I51" s="1"/>
      <c r="J51" s="1"/>
    </row>
    <row r="52" spans="1:10" ht="12.75" customHeight="1">
      <c r="A52" s="19"/>
      <c r="B52" s="20"/>
      <c r="C52" s="16" t="s">
        <v>16</v>
      </c>
      <c r="D52" s="1">
        <f>SUM(E52:J52)</f>
        <v>0</v>
      </c>
      <c r="E52" s="1"/>
      <c r="F52" s="1"/>
      <c r="G52" s="1"/>
      <c r="H52" s="1"/>
      <c r="I52" s="1"/>
      <c r="J52" s="1"/>
    </row>
    <row r="53" spans="1:10" ht="12.75" customHeight="1">
      <c r="A53" s="19" t="s">
        <v>27</v>
      </c>
      <c r="B53" s="20" t="s">
        <v>160</v>
      </c>
      <c r="C53" s="16" t="s">
        <v>12</v>
      </c>
      <c r="D53" s="1">
        <f>SUM(D54:D57)</f>
        <v>2600</v>
      </c>
      <c r="E53" s="1">
        <f t="shared" ref="E53:J53" si="14">SUM(E54:E57)</f>
        <v>0</v>
      </c>
      <c r="F53" s="1">
        <f t="shared" si="14"/>
        <v>600</v>
      </c>
      <c r="G53" s="1">
        <f t="shared" si="14"/>
        <v>2000</v>
      </c>
      <c r="H53" s="1">
        <f t="shared" si="14"/>
        <v>0</v>
      </c>
      <c r="I53" s="1">
        <f t="shared" si="14"/>
        <v>0</v>
      </c>
      <c r="J53" s="1">
        <f t="shared" si="14"/>
        <v>0</v>
      </c>
    </row>
    <row r="54" spans="1:10" ht="12.75" customHeight="1">
      <c r="A54" s="19"/>
      <c r="B54" s="20"/>
      <c r="C54" s="16" t="s">
        <v>13</v>
      </c>
      <c r="D54" s="1">
        <f>SUM(E54:J54)</f>
        <v>0</v>
      </c>
      <c r="E54" s="1"/>
      <c r="F54" s="1"/>
      <c r="G54" s="1"/>
      <c r="H54" s="1"/>
      <c r="I54" s="1"/>
      <c r="J54" s="1"/>
    </row>
    <row r="55" spans="1:10" ht="12.75" customHeight="1">
      <c r="A55" s="19"/>
      <c r="B55" s="20"/>
      <c r="C55" s="16" t="s">
        <v>14</v>
      </c>
      <c r="D55" s="1">
        <f>SUM(E55:J55)</f>
        <v>1000</v>
      </c>
      <c r="E55" s="1"/>
      <c r="F55" s="1"/>
      <c r="G55" s="1">
        <v>1000</v>
      </c>
      <c r="H55" s="1"/>
      <c r="I55" s="1"/>
      <c r="J55" s="1"/>
    </row>
    <row r="56" spans="1:10" ht="12.75" customHeight="1">
      <c r="A56" s="19"/>
      <c r="B56" s="20"/>
      <c r="C56" s="16" t="s">
        <v>15</v>
      </c>
      <c r="D56" s="1">
        <f>SUM(E56:J56)</f>
        <v>1600</v>
      </c>
      <c r="E56" s="1"/>
      <c r="F56" s="1">
        <v>600</v>
      </c>
      <c r="G56" s="1">
        <v>1000</v>
      </c>
      <c r="H56" s="1"/>
      <c r="I56" s="1"/>
      <c r="J56" s="1"/>
    </row>
    <row r="57" spans="1:10" ht="12.75" customHeight="1">
      <c r="A57" s="19"/>
      <c r="B57" s="20"/>
      <c r="C57" s="16" t="s">
        <v>16</v>
      </c>
      <c r="D57" s="1">
        <f>SUM(E57:J57)</f>
        <v>0</v>
      </c>
      <c r="E57" s="1"/>
      <c r="F57" s="1"/>
      <c r="G57" s="1"/>
      <c r="H57" s="1"/>
      <c r="I57" s="1"/>
      <c r="J57" s="1"/>
    </row>
    <row r="58" spans="1:10" ht="12.75" customHeight="1">
      <c r="A58" s="19" t="s">
        <v>28</v>
      </c>
      <c r="B58" s="20" t="s">
        <v>161</v>
      </c>
      <c r="C58" s="16" t="s">
        <v>12</v>
      </c>
      <c r="D58" s="1">
        <f>SUM(D59:D62)</f>
        <v>2500</v>
      </c>
      <c r="E58" s="1">
        <f t="shared" ref="E58:J58" si="15">SUM(E59:E62)</f>
        <v>0</v>
      </c>
      <c r="F58" s="1">
        <f t="shared" si="15"/>
        <v>0</v>
      </c>
      <c r="G58" s="1">
        <f t="shared" si="15"/>
        <v>500</v>
      </c>
      <c r="H58" s="1">
        <f t="shared" si="15"/>
        <v>2000</v>
      </c>
      <c r="I58" s="1">
        <f t="shared" si="15"/>
        <v>0</v>
      </c>
      <c r="J58" s="1">
        <f t="shared" si="15"/>
        <v>0</v>
      </c>
    </row>
    <row r="59" spans="1:10" ht="12.75" customHeight="1">
      <c r="A59" s="19"/>
      <c r="B59" s="20"/>
      <c r="C59" s="16" t="s">
        <v>13</v>
      </c>
      <c r="D59" s="1">
        <f>SUM(E59:J59)</f>
        <v>0</v>
      </c>
      <c r="E59" s="1"/>
      <c r="F59" s="1"/>
      <c r="G59" s="1"/>
      <c r="H59" s="1"/>
      <c r="I59" s="1"/>
      <c r="J59" s="1"/>
    </row>
    <row r="60" spans="1:10" ht="12.75" customHeight="1">
      <c r="A60" s="19"/>
      <c r="B60" s="20"/>
      <c r="C60" s="16" t="s">
        <v>14</v>
      </c>
      <c r="D60" s="1">
        <f>SUM(E60:J60)</f>
        <v>1000</v>
      </c>
      <c r="E60" s="1"/>
      <c r="F60" s="1"/>
      <c r="G60" s="1"/>
      <c r="H60" s="1">
        <v>1000</v>
      </c>
      <c r="I60" s="1"/>
      <c r="J60" s="1"/>
    </row>
    <row r="61" spans="1:10" ht="12.75" customHeight="1">
      <c r="A61" s="19"/>
      <c r="B61" s="20"/>
      <c r="C61" s="16" t="s">
        <v>15</v>
      </c>
      <c r="D61" s="1">
        <f>SUM(E61:J61)</f>
        <v>1500</v>
      </c>
      <c r="E61" s="1"/>
      <c r="F61" s="1"/>
      <c r="G61" s="1">
        <v>500</v>
      </c>
      <c r="H61" s="1">
        <v>1000</v>
      </c>
      <c r="I61" s="1"/>
      <c r="J61" s="1"/>
    </row>
    <row r="62" spans="1:10" ht="12.75" customHeight="1">
      <c r="A62" s="19"/>
      <c r="B62" s="20"/>
      <c r="C62" s="16" t="s">
        <v>16</v>
      </c>
      <c r="D62" s="1">
        <f>SUM(E62:J62)</f>
        <v>0</v>
      </c>
      <c r="E62" s="1"/>
      <c r="F62" s="1"/>
      <c r="G62" s="1"/>
      <c r="H62" s="1"/>
      <c r="I62" s="1"/>
      <c r="J62" s="1"/>
    </row>
    <row r="63" spans="1:10" ht="12.75" customHeight="1">
      <c r="A63" s="19" t="s">
        <v>29</v>
      </c>
      <c r="B63" s="20" t="s">
        <v>162</v>
      </c>
      <c r="C63" s="16" t="s">
        <v>12</v>
      </c>
      <c r="D63" s="1">
        <f>SUM(D64:D67)</f>
        <v>1500</v>
      </c>
      <c r="E63" s="1">
        <f t="shared" ref="E63:J63" si="16">SUM(E64:E67)</f>
        <v>0</v>
      </c>
      <c r="F63" s="1">
        <f t="shared" si="16"/>
        <v>0</v>
      </c>
      <c r="G63" s="1">
        <f t="shared" si="16"/>
        <v>0</v>
      </c>
      <c r="H63" s="1">
        <f t="shared" si="16"/>
        <v>750</v>
      </c>
      <c r="I63" s="1">
        <f t="shared" si="16"/>
        <v>750</v>
      </c>
      <c r="J63" s="1">
        <f t="shared" si="16"/>
        <v>0</v>
      </c>
    </row>
    <row r="64" spans="1:10" ht="12.75" customHeight="1">
      <c r="A64" s="19"/>
      <c r="B64" s="20"/>
      <c r="C64" s="16" t="s">
        <v>13</v>
      </c>
      <c r="D64" s="1">
        <f>SUM(E64:J64)</f>
        <v>0</v>
      </c>
      <c r="E64" s="1"/>
      <c r="F64" s="1"/>
      <c r="G64" s="1"/>
      <c r="H64" s="1"/>
      <c r="I64" s="1"/>
      <c r="J64" s="1"/>
    </row>
    <row r="65" spans="1:10" ht="12.75" customHeight="1">
      <c r="A65" s="19"/>
      <c r="B65" s="20"/>
      <c r="C65" s="16" t="s">
        <v>14</v>
      </c>
      <c r="D65" s="1">
        <f>SUM(E65:J65)</f>
        <v>0</v>
      </c>
      <c r="E65" s="1"/>
      <c r="F65" s="1"/>
      <c r="G65" s="1"/>
      <c r="H65" s="1"/>
      <c r="I65" s="1"/>
      <c r="J65" s="1"/>
    </row>
    <row r="66" spans="1:10" ht="12.75" customHeight="1">
      <c r="A66" s="19"/>
      <c r="B66" s="20"/>
      <c r="C66" s="16" t="s">
        <v>15</v>
      </c>
      <c r="D66" s="1">
        <f>SUM(E66:J66)</f>
        <v>1500</v>
      </c>
      <c r="E66" s="1"/>
      <c r="F66" s="1"/>
      <c r="G66" s="1"/>
      <c r="H66" s="1">
        <v>750</v>
      </c>
      <c r="I66" s="1">
        <v>750</v>
      </c>
      <c r="J66" s="1"/>
    </row>
    <row r="67" spans="1:10" ht="12.75" customHeight="1">
      <c r="A67" s="19"/>
      <c r="B67" s="20"/>
      <c r="C67" s="16" t="s">
        <v>16</v>
      </c>
      <c r="D67" s="1">
        <f>SUM(E67:J67)</f>
        <v>0</v>
      </c>
      <c r="E67" s="1"/>
      <c r="F67" s="1"/>
      <c r="G67" s="1"/>
      <c r="H67" s="1"/>
      <c r="I67" s="1"/>
      <c r="J67" s="1"/>
    </row>
    <row r="68" spans="1:10" ht="12.75" customHeight="1">
      <c r="A68" s="19" t="s">
        <v>163</v>
      </c>
      <c r="B68" s="20" t="s">
        <v>164</v>
      </c>
      <c r="C68" s="16" t="s">
        <v>12</v>
      </c>
      <c r="D68" s="1">
        <f>SUM(D69:D72)</f>
        <v>1500</v>
      </c>
      <c r="E68" s="1">
        <f t="shared" ref="E68:J68" si="17">SUM(E69:E72)</f>
        <v>0</v>
      </c>
      <c r="F68" s="1">
        <f t="shared" si="17"/>
        <v>0</v>
      </c>
      <c r="G68" s="1">
        <f t="shared" si="17"/>
        <v>0</v>
      </c>
      <c r="H68" s="1">
        <f t="shared" si="17"/>
        <v>0</v>
      </c>
      <c r="I68" s="1">
        <f t="shared" si="17"/>
        <v>750</v>
      </c>
      <c r="J68" s="1">
        <f t="shared" si="17"/>
        <v>750</v>
      </c>
    </row>
    <row r="69" spans="1:10" ht="12.75" customHeight="1">
      <c r="A69" s="19"/>
      <c r="B69" s="20"/>
      <c r="C69" s="16" t="s">
        <v>13</v>
      </c>
      <c r="D69" s="1">
        <f>SUM(E69:J69)</f>
        <v>0</v>
      </c>
      <c r="E69" s="1"/>
      <c r="F69" s="1"/>
      <c r="G69" s="1"/>
      <c r="H69" s="1"/>
      <c r="I69" s="1"/>
      <c r="J69" s="1"/>
    </row>
    <row r="70" spans="1:10" ht="12.75" customHeight="1">
      <c r="A70" s="19"/>
      <c r="B70" s="20"/>
      <c r="C70" s="16" t="s">
        <v>14</v>
      </c>
      <c r="D70" s="1">
        <f>SUM(E70:J70)</f>
        <v>0</v>
      </c>
      <c r="E70" s="1"/>
      <c r="F70" s="1"/>
      <c r="G70" s="1"/>
      <c r="H70" s="1"/>
      <c r="I70" s="1"/>
      <c r="J70" s="1"/>
    </row>
    <row r="71" spans="1:10" ht="12.75" customHeight="1">
      <c r="A71" s="19"/>
      <c r="B71" s="20"/>
      <c r="C71" s="16" t="s">
        <v>15</v>
      </c>
      <c r="D71" s="1">
        <f>SUM(E71:J71)</f>
        <v>1500</v>
      </c>
      <c r="E71" s="1"/>
      <c r="F71" s="1"/>
      <c r="G71" s="1"/>
      <c r="H71" s="1"/>
      <c r="I71" s="1">
        <v>750</v>
      </c>
      <c r="J71" s="1">
        <v>750</v>
      </c>
    </row>
    <row r="72" spans="1:10" ht="12.75" customHeight="1">
      <c r="A72" s="19"/>
      <c r="B72" s="20"/>
      <c r="C72" s="16" t="s">
        <v>16</v>
      </c>
      <c r="D72" s="1">
        <f>SUM(E72:J72)</f>
        <v>0</v>
      </c>
      <c r="E72" s="1"/>
      <c r="F72" s="1"/>
      <c r="G72" s="1"/>
      <c r="H72" s="1"/>
      <c r="I72" s="1"/>
      <c r="J72" s="1"/>
    </row>
    <row r="73" spans="1:10" ht="12.75" customHeight="1">
      <c r="A73" s="19" t="s">
        <v>30</v>
      </c>
      <c r="B73" s="20" t="s">
        <v>31</v>
      </c>
      <c r="C73" s="16" t="s">
        <v>12</v>
      </c>
      <c r="D73" s="1">
        <f>SUM(D74:D77)</f>
        <v>3750</v>
      </c>
      <c r="E73" s="1">
        <f t="shared" ref="E73:J73" si="18">SUM(E74:E77)</f>
        <v>0</v>
      </c>
      <c r="F73" s="1">
        <f t="shared" si="18"/>
        <v>0</v>
      </c>
      <c r="G73" s="1">
        <f t="shared" si="18"/>
        <v>1000</v>
      </c>
      <c r="H73" s="1">
        <f t="shared" si="18"/>
        <v>0</v>
      </c>
      <c r="I73" s="1">
        <f t="shared" si="18"/>
        <v>0</v>
      </c>
      <c r="J73" s="1">
        <f t="shared" si="18"/>
        <v>2750</v>
      </c>
    </row>
    <row r="74" spans="1:10" ht="12.75" customHeight="1">
      <c r="A74" s="19"/>
      <c r="B74" s="20"/>
      <c r="C74" s="16" t="s">
        <v>13</v>
      </c>
      <c r="D74" s="1">
        <f>SUM(E74:J74)</f>
        <v>0</v>
      </c>
      <c r="E74" s="1">
        <f t="shared" ref="E74:J74" si="19">E79</f>
        <v>0</v>
      </c>
      <c r="F74" s="1">
        <f t="shared" si="19"/>
        <v>0</v>
      </c>
      <c r="G74" s="1">
        <f t="shared" si="19"/>
        <v>0</v>
      </c>
      <c r="H74" s="1">
        <f t="shared" si="19"/>
        <v>0</v>
      </c>
      <c r="I74" s="1">
        <f t="shared" si="19"/>
        <v>0</v>
      </c>
      <c r="J74" s="1">
        <f t="shared" si="19"/>
        <v>0</v>
      </c>
    </row>
    <row r="75" spans="1:10" ht="12.75" customHeight="1">
      <c r="A75" s="19"/>
      <c r="B75" s="20"/>
      <c r="C75" s="16" t="s">
        <v>21</v>
      </c>
      <c r="D75" s="1">
        <f>SUM(E75:J75)</f>
        <v>1750</v>
      </c>
      <c r="E75" s="1">
        <f t="shared" ref="E75:J77" si="20">E80</f>
        <v>0</v>
      </c>
      <c r="F75" s="1">
        <f t="shared" si="20"/>
        <v>0</v>
      </c>
      <c r="G75" s="1">
        <f t="shared" si="20"/>
        <v>0</v>
      </c>
      <c r="H75" s="1">
        <f t="shared" si="20"/>
        <v>0</v>
      </c>
      <c r="I75" s="1">
        <f t="shared" si="20"/>
        <v>0</v>
      </c>
      <c r="J75" s="1">
        <f t="shared" si="20"/>
        <v>1750</v>
      </c>
    </row>
    <row r="76" spans="1:10" ht="12.75" customHeight="1">
      <c r="A76" s="19"/>
      <c r="B76" s="20"/>
      <c r="C76" s="16" t="s">
        <v>15</v>
      </c>
      <c r="D76" s="1">
        <f>SUM(E76:J76)</f>
        <v>2000</v>
      </c>
      <c r="E76" s="1">
        <f t="shared" si="20"/>
        <v>0</v>
      </c>
      <c r="F76" s="1">
        <f t="shared" si="20"/>
        <v>0</v>
      </c>
      <c r="G76" s="1">
        <f t="shared" si="20"/>
        <v>1000</v>
      </c>
      <c r="H76" s="1">
        <f t="shared" si="20"/>
        <v>0</v>
      </c>
      <c r="I76" s="1">
        <f t="shared" si="20"/>
        <v>0</v>
      </c>
      <c r="J76" s="1">
        <f t="shared" si="20"/>
        <v>1000</v>
      </c>
    </row>
    <row r="77" spans="1:10" ht="12.75" customHeight="1">
      <c r="A77" s="19"/>
      <c r="B77" s="20"/>
      <c r="C77" s="16" t="s">
        <v>16</v>
      </c>
      <c r="D77" s="1">
        <f>SUM(E77:J77)</f>
        <v>0</v>
      </c>
      <c r="E77" s="1">
        <f t="shared" si="20"/>
        <v>0</v>
      </c>
      <c r="F77" s="1">
        <f t="shared" si="20"/>
        <v>0</v>
      </c>
      <c r="G77" s="1">
        <f t="shared" si="20"/>
        <v>0</v>
      </c>
      <c r="H77" s="1">
        <f t="shared" si="20"/>
        <v>0</v>
      </c>
      <c r="I77" s="1">
        <f t="shared" si="20"/>
        <v>0</v>
      </c>
      <c r="J77" s="1">
        <f t="shared" si="20"/>
        <v>0</v>
      </c>
    </row>
    <row r="78" spans="1:10" ht="12.75" customHeight="1">
      <c r="A78" s="19" t="s">
        <v>32</v>
      </c>
      <c r="B78" s="20" t="s">
        <v>33</v>
      </c>
      <c r="C78" s="16" t="s">
        <v>12</v>
      </c>
      <c r="D78" s="1">
        <f>SUM(D79:D82)</f>
        <v>3750</v>
      </c>
      <c r="E78" s="1">
        <f t="shared" ref="E78:J78" si="21">SUM(E79:E82)</f>
        <v>0</v>
      </c>
      <c r="F78" s="1">
        <f t="shared" si="21"/>
        <v>0</v>
      </c>
      <c r="G78" s="1">
        <f t="shared" si="21"/>
        <v>1000</v>
      </c>
      <c r="H78" s="1">
        <f t="shared" si="21"/>
        <v>0</v>
      </c>
      <c r="I78" s="1">
        <f t="shared" si="21"/>
        <v>0</v>
      </c>
      <c r="J78" s="1">
        <f t="shared" si="21"/>
        <v>2750</v>
      </c>
    </row>
    <row r="79" spans="1:10" ht="12.75" customHeight="1">
      <c r="A79" s="19"/>
      <c r="B79" s="20"/>
      <c r="C79" s="16" t="s">
        <v>13</v>
      </c>
      <c r="D79" s="1">
        <f>SUM(E79:J79)</f>
        <v>0</v>
      </c>
      <c r="E79" s="1"/>
      <c r="F79" s="1"/>
      <c r="G79" s="1"/>
      <c r="H79" s="1"/>
      <c r="I79" s="1"/>
      <c r="J79" s="1"/>
    </row>
    <row r="80" spans="1:10" ht="12.75" customHeight="1">
      <c r="A80" s="19"/>
      <c r="B80" s="20"/>
      <c r="C80" s="16" t="s">
        <v>14</v>
      </c>
      <c r="D80" s="1">
        <f>SUM(E80:J80)</f>
        <v>1750</v>
      </c>
      <c r="E80" s="1"/>
      <c r="F80" s="1"/>
      <c r="G80" s="1"/>
      <c r="H80" s="1"/>
      <c r="I80" s="1"/>
      <c r="J80" s="1">
        <v>1750</v>
      </c>
    </row>
    <row r="81" spans="1:10" ht="12.75" customHeight="1">
      <c r="A81" s="19"/>
      <c r="B81" s="20"/>
      <c r="C81" s="16" t="s">
        <v>15</v>
      </c>
      <c r="D81" s="1">
        <f>SUM(E81:J81)</f>
        <v>2000</v>
      </c>
      <c r="E81" s="1"/>
      <c r="F81" s="1"/>
      <c r="G81" s="1">
        <v>1000</v>
      </c>
      <c r="H81" s="1"/>
      <c r="I81" s="1"/>
      <c r="J81" s="1">
        <v>1000</v>
      </c>
    </row>
    <row r="82" spans="1:10" ht="12.75" customHeight="1">
      <c r="A82" s="19"/>
      <c r="B82" s="20"/>
      <c r="C82" s="16" t="s">
        <v>16</v>
      </c>
      <c r="D82" s="1">
        <f>SUM(E82:J82)</f>
        <v>0</v>
      </c>
      <c r="E82" s="1"/>
      <c r="F82" s="1"/>
      <c r="G82" s="1"/>
      <c r="H82" s="1"/>
      <c r="I82" s="1"/>
      <c r="J82" s="1"/>
    </row>
    <row r="83" spans="1:10" ht="12.75" customHeight="1">
      <c r="A83" s="19" t="s">
        <v>112</v>
      </c>
      <c r="B83" s="20" t="s">
        <v>34</v>
      </c>
      <c r="C83" s="16" t="s">
        <v>12</v>
      </c>
      <c r="D83" s="1">
        <f>SUM(D84:D87)</f>
        <v>1000</v>
      </c>
      <c r="E83" s="1">
        <f t="shared" ref="E83:J83" si="22">SUM(E84:E87)</f>
        <v>0</v>
      </c>
      <c r="F83" s="1">
        <f t="shared" si="22"/>
        <v>0</v>
      </c>
      <c r="G83" s="1">
        <f t="shared" si="22"/>
        <v>0</v>
      </c>
      <c r="H83" s="1">
        <f t="shared" si="22"/>
        <v>0</v>
      </c>
      <c r="I83" s="1">
        <f t="shared" si="22"/>
        <v>1000</v>
      </c>
      <c r="J83" s="1">
        <f t="shared" si="22"/>
        <v>0</v>
      </c>
    </row>
    <row r="84" spans="1:10" ht="12.75" customHeight="1">
      <c r="A84" s="19"/>
      <c r="B84" s="20"/>
      <c r="C84" s="16" t="s">
        <v>13</v>
      </c>
      <c r="D84" s="1">
        <f>SUM(E84:J84)</f>
        <v>0</v>
      </c>
      <c r="E84" s="1"/>
      <c r="F84" s="1"/>
      <c r="G84" s="1"/>
      <c r="H84" s="1"/>
      <c r="I84" s="1"/>
      <c r="J84" s="1"/>
    </row>
    <row r="85" spans="1:10" ht="12.75" customHeight="1">
      <c r="A85" s="19"/>
      <c r="B85" s="20"/>
      <c r="C85" s="16" t="s">
        <v>21</v>
      </c>
      <c r="D85" s="1">
        <f>SUM(E85:J85)</f>
        <v>0</v>
      </c>
      <c r="E85" s="1"/>
      <c r="F85" s="1"/>
      <c r="G85" s="1"/>
      <c r="H85" s="1"/>
      <c r="I85" s="1"/>
      <c r="J85" s="1"/>
    </row>
    <row r="86" spans="1:10" ht="12.75" customHeight="1">
      <c r="A86" s="19"/>
      <c r="B86" s="20"/>
      <c r="C86" s="16" t="s">
        <v>15</v>
      </c>
      <c r="D86" s="1">
        <f>SUM(E86:J86)</f>
        <v>1000</v>
      </c>
      <c r="E86" s="1"/>
      <c r="F86" s="1"/>
      <c r="G86" s="1"/>
      <c r="H86" s="1"/>
      <c r="I86" s="1">
        <v>1000</v>
      </c>
      <c r="J86" s="1"/>
    </row>
    <row r="87" spans="1:10" ht="12.75" customHeight="1">
      <c r="A87" s="19"/>
      <c r="B87" s="20"/>
      <c r="C87" s="16" t="s">
        <v>16</v>
      </c>
      <c r="D87" s="1">
        <f>SUM(E87:J87)</f>
        <v>0</v>
      </c>
      <c r="E87" s="1"/>
      <c r="F87" s="1"/>
      <c r="G87" s="1"/>
      <c r="H87" s="1"/>
      <c r="I87" s="1"/>
      <c r="J87" s="1"/>
    </row>
    <row r="88" spans="1:10" ht="12.75" customHeight="1">
      <c r="A88" s="19" t="s">
        <v>113</v>
      </c>
      <c r="B88" s="20" t="s">
        <v>35</v>
      </c>
      <c r="C88" s="16" t="s">
        <v>12</v>
      </c>
      <c r="D88" s="1">
        <f>SUM(D89:D92)</f>
        <v>12000</v>
      </c>
      <c r="E88" s="1">
        <f t="shared" ref="E88:J88" si="23">SUM(E89:E92)</f>
        <v>1300</v>
      </c>
      <c r="F88" s="1">
        <f t="shared" si="23"/>
        <v>1000</v>
      </c>
      <c r="G88" s="1">
        <f t="shared" si="23"/>
        <v>1700</v>
      </c>
      <c r="H88" s="1">
        <f t="shared" si="23"/>
        <v>2000</v>
      </c>
      <c r="I88" s="1">
        <f t="shared" si="23"/>
        <v>2000</v>
      </c>
      <c r="J88" s="1">
        <f t="shared" si="23"/>
        <v>4000</v>
      </c>
    </row>
    <row r="89" spans="1:10" ht="12.75" customHeight="1">
      <c r="A89" s="19"/>
      <c r="B89" s="20"/>
      <c r="C89" s="16" t="s">
        <v>13</v>
      </c>
      <c r="D89" s="1">
        <f>SUM(E89:J89)</f>
        <v>0</v>
      </c>
      <c r="E89" s="1">
        <f t="shared" ref="E89:J89" si="24">E94+E99</f>
        <v>0</v>
      </c>
      <c r="F89" s="1">
        <f t="shared" si="24"/>
        <v>0</v>
      </c>
      <c r="G89" s="1">
        <f t="shared" si="24"/>
        <v>0</v>
      </c>
      <c r="H89" s="1">
        <f t="shared" si="24"/>
        <v>0</v>
      </c>
      <c r="I89" s="1">
        <f t="shared" si="24"/>
        <v>0</v>
      </c>
      <c r="J89" s="1">
        <f t="shared" si="24"/>
        <v>0</v>
      </c>
    </row>
    <row r="90" spans="1:10" ht="12.75" customHeight="1">
      <c r="A90" s="19"/>
      <c r="B90" s="20"/>
      <c r="C90" s="16" t="s">
        <v>21</v>
      </c>
      <c r="D90" s="1">
        <f>SUM(E90:J90)</f>
        <v>0</v>
      </c>
      <c r="E90" s="1">
        <f t="shared" ref="E90:J92" si="25">E95+E100</f>
        <v>0</v>
      </c>
      <c r="F90" s="1">
        <f t="shared" si="25"/>
        <v>0</v>
      </c>
      <c r="G90" s="1">
        <f t="shared" si="25"/>
        <v>0</v>
      </c>
      <c r="H90" s="1">
        <f t="shared" si="25"/>
        <v>0</v>
      </c>
      <c r="I90" s="1">
        <f t="shared" si="25"/>
        <v>0</v>
      </c>
      <c r="J90" s="1">
        <f t="shared" si="25"/>
        <v>0</v>
      </c>
    </row>
    <row r="91" spans="1:10" ht="12.75" customHeight="1">
      <c r="A91" s="19"/>
      <c r="B91" s="20"/>
      <c r="C91" s="16" t="s">
        <v>15</v>
      </c>
      <c r="D91" s="1">
        <f>SUM(E91:J91)</f>
        <v>12000</v>
      </c>
      <c r="E91" s="1">
        <f t="shared" si="25"/>
        <v>1300</v>
      </c>
      <c r="F91" s="1">
        <f t="shared" si="25"/>
        <v>1000</v>
      </c>
      <c r="G91" s="1">
        <f t="shared" si="25"/>
        <v>1700</v>
      </c>
      <c r="H91" s="1">
        <f t="shared" si="25"/>
        <v>2000</v>
      </c>
      <c r="I91" s="1">
        <f t="shared" si="25"/>
        <v>2000</v>
      </c>
      <c r="J91" s="1">
        <f t="shared" si="25"/>
        <v>4000</v>
      </c>
    </row>
    <row r="92" spans="1:10" ht="12.75" customHeight="1">
      <c r="A92" s="19"/>
      <c r="B92" s="20"/>
      <c r="C92" s="16" t="s">
        <v>16</v>
      </c>
      <c r="D92" s="1">
        <f>SUM(E92:J92)</f>
        <v>0</v>
      </c>
      <c r="E92" s="1">
        <f t="shared" si="25"/>
        <v>0</v>
      </c>
      <c r="F92" s="1">
        <f t="shared" si="25"/>
        <v>0</v>
      </c>
      <c r="G92" s="1">
        <f t="shared" si="25"/>
        <v>0</v>
      </c>
      <c r="H92" s="1">
        <f t="shared" si="25"/>
        <v>0</v>
      </c>
      <c r="I92" s="1">
        <f t="shared" si="25"/>
        <v>0</v>
      </c>
      <c r="J92" s="1">
        <f t="shared" si="25"/>
        <v>0</v>
      </c>
    </row>
    <row r="93" spans="1:10" s="14" customFormat="1" ht="12.75" customHeight="1">
      <c r="A93" s="19" t="s">
        <v>165</v>
      </c>
      <c r="B93" s="20" t="s">
        <v>166</v>
      </c>
      <c r="C93" s="16" t="s">
        <v>12</v>
      </c>
      <c r="D93" s="1">
        <f>SUM(D94:D97)</f>
        <v>3300</v>
      </c>
      <c r="E93" s="1">
        <f t="shared" ref="E93:J93" si="26">SUM(E94:E97)</f>
        <v>1300</v>
      </c>
      <c r="F93" s="1">
        <f t="shared" si="26"/>
        <v>0</v>
      </c>
      <c r="G93" s="1">
        <f t="shared" si="26"/>
        <v>0</v>
      </c>
      <c r="H93" s="1">
        <f t="shared" si="26"/>
        <v>0</v>
      </c>
      <c r="I93" s="1">
        <f t="shared" si="26"/>
        <v>0</v>
      </c>
      <c r="J93" s="1">
        <f t="shared" si="26"/>
        <v>2000</v>
      </c>
    </row>
    <row r="94" spans="1:10" s="14" customFormat="1" ht="12.75" customHeight="1">
      <c r="A94" s="19"/>
      <c r="B94" s="20"/>
      <c r="C94" s="16" t="s">
        <v>13</v>
      </c>
      <c r="D94" s="1">
        <f>SUM(E94:J94)</f>
        <v>0</v>
      </c>
      <c r="E94" s="1"/>
      <c r="F94" s="1"/>
      <c r="G94" s="1"/>
      <c r="H94" s="1"/>
      <c r="I94" s="1"/>
      <c r="J94" s="1"/>
    </row>
    <row r="95" spans="1:10" s="14" customFormat="1" ht="12.75" customHeight="1">
      <c r="A95" s="19"/>
      <c r="B95" s="20"/>
      <c r="C95" s="16" t="s">
        <v>14</v>
      </c>
      <c r="D95" s="1">
        <f>SUM(E95:J95)</f>
        <v>0</v>
      </c>
      <c r="E95" s="1"/>
      <c r="F95" s="1"/>
      <c r="G95" s="1"/>
      <c r="H95" s="1"/>
      <c r="I95" s="1"/>
      <c r="J95" s="1"/>
    </row>
    <row r="96" spans="1:10" s="14" customFormat="1" ht="12.75" customHeight="1">
      <c r="A96" s="19"/>
      <c r="B96" s="20"/>
      <c r="C96" s="16" t="s">
        <v>15</v>
      </c>
      <c r="D96" s="1">
        <f>SUM(E96:J96)</f>
        <v>3300</v>
      </c>
      <c r="E96" s="1">
        <v>1300</v>
      </c>
      <c r="F96" s="1"/>
      <c r="G96" s="1"/>
      <c r="H96" s="1"/>
      <c r="I96" s="1"/>
      <c r="J96" s="1">
        <v>2000</v>
      </c>
    </row>
    <row r="97" spans="1:15" s="14" customFormat="1" ht="12.75" customHeight="1">
      <c r="A97" s="19"/>
      <c r="B97" s="20"/>
      <c r="C97" s="16" t="s">
        <v>16</v>
      </c>
      <c r="D97" s="1">
        <f>SUM(E97:J97)</f>
        <v>0</v>
      </c>
      <c r="E97" s="1"/>
      <c r="F97" s="1"/>
      <c r="G97" s="1"/>
      <c r="H97" s="1"/>
      <c r="I97" s="1"/>
      <c r="J97" s="1"/>
    </row>
    <row r="98" spans="1:15" ht="12.75" customHeight="1">
      <c r="A98" s="19" t="s">
        <v>167</v>
      </c>
      <c r="B98" s="20" t="s">
        <v>168</v>
      </c>
      <c r="C98" s="16" t="s">
        <v>12</v>
      </c>
      <c r="D98" s="1">
        <f>SUM(D99:D102)</f>
        <v>8700</v>
      </c>
      <c r="E98" s="1">
        <f t="shared" ref="E98:J98" si="27">SUM(E99:E102)</f>
        <v>0</v>
      </c>
      <c r="F98" s="1">
        <f t="shared" si="27"/>
        <v>1000</v>
      </c>
      <c r="G98" s="1">
        <f t="shared" si="27"/>
        <v>1700</v>
      </c>
      <c r="H98" s="1">
        <f t="shared" si="27"/>
        <v>2000</v>
      </c>
      <c r="I98" s="1">
        <f t="shared" si="27"/>
        <v>2000</v>
      </c>
      <c r="J98" s="1">
        <f t="shared" si="27"/>
        <v>2000</v>
      </c>
    </row>
    <row r="99" spans="1:15" ht="12.75" customHeight="1">
      <c r="A99" s="19"/>
      <c r="B99" s="20"/>
      <c r="C99" s="16" t="s">
        <v>13</v>
      </c>
      <c r="D99" s="1">
        <f>SUM(E99:J99)</f>
        <v>0</v>
      </c>
      <c r="E99" s="1"/>
      <c r="F99" s="1"/>
      <c r="G99" s="1"/>
      <c r="H99" s="1"/>
      <c r="I99" s="1"/>
      <c r="J99" s="1"/>
    </row>
    <row r="100" spans="1:15" ht="12.75" customHeight="1">
      <c r="A100" s="19"/>
      <c r="B100" s="20"/>
      <c r="C100" s="16" t="s">
        <v>14</v>
      </c>
      <c r="D100" s="1">
        <f>SUM(E100:J100)</f>
        <v>0</v>
      </c>
      <c r="E100" s="1"/>
      <c r="F100" s="1"/>
      <c r="G100" s="1"/>
      <c r="H100" s="1"/>
      <c r="I100" s="1"/>
      <c r="J100" s="1"/>
    </row>
    <row r="101" spans="1:15" ht="12.75" customHeight="1">
      <c r="A101" s="19"/>
      <c r="B101" s="20"/>
      <c r="C101" s="16" t="s">
        <v>15</v>
      </c>
      <c r="D101" s="1">
        <f>SUM(E101:J101)</f>
        <v>8700</v>
      </c>
      <c r="E101" s="1"/>
      <c r="F101" s="1">
        <v>1000</v>
      </c>
      <c r="G101" s="1">
        <v>1700</v>
      </c>
      <c r="H101" s="1">
        <v>2000</v>
      </c>
      <c r="I101" s="1">
        <v>2000</v>
      </c>
      <c r="J101" s="1">
        <v>2000</v>
      </c>
    </row>
    <row r="102" spans="1:15" ht="12.75" customHeight="1">
      <c r="A102" s="19"/>
      <c r="B102" s="20"/>
      <c r="C102" s="16" t="s">
        <v>16</v>
      </c>
      <c r="D102" s="1">
        <f>SUM(E102:J102)</f>
        <v>0</v>
      </c>
      <c r="E102" s="1"/>
      <c r="F102" s="1"/>
      <c r="G102" s="1"/>
      <c r="H102" s="1"/>
      <c r="I102" s="1"/>
      <c r="J102" s="1"/>
    </row>
    <row r="103" spans="1:15" ht="12.75" customHeight="1">
      <c r="A103" s="19" t="s">
        <v>114</v>
      </c>
      <c r="B103" s="20" t="s">
        <v>36</v>
      </c>
      <c r="C103" s="16" t="s">
        <v>12</v>
      </c>
      <c r="D103" s="1">
        <f>SUM(D104:D107)</f>
        <v>8500</v>
      </c>
      <c r="E103" s="1">
        <f t="shared" ref="E103:J103" si="28">SUM(E104:E107)</f>
        <v>2000</v>
      </c>
      <c r="F103" s="1">
        <f t="shared" si="28"/>
        <v>2000</v>
      </c>
      <c r="G103" s="1">
        <f t="shared" si="28"/>
        <v>1500</v>
      </c>
      <c r="H103" s="1">
        <f t="shared" si="28"/>
        <v>1000</v>
      </c>
      <c r="I103" s="1">
        <f t="shared" si="28"/>
        <v>1000</v>
      </c>
      <c r="J103" s="1">
        <f t="shared" si="28"/>
        <v>1000</v>
      </c>
    </row>
    <row r="104" spans="1:15" ht="12.75" customHeight="1">
      <c r="A104" s="19"/>
      <c r="B104" s="20"/>
      <c r="C104" s="16" t="s">
        <v>13</v>
      </c>
      <c r="D104" s="1">
        <f t="shared" ref="D104:D112" si="29">SUM(E104:J104)</f>
        <v>0</v>
      </c>
      <c r="E104" s="1"/>
      <c r="F104" s="1"/>
      <c r="G104" s="1"/>
      <c r="H104" s="1"/>
      <c r="I104" s="1"/>
      <c r="J104" s="1"/>
    </row>
    <row r="105" spans="1:15" ht="12.75" customHeight="1">
      <c r="A105" s="19"/>
      <c r="B105" s="20"/>
      <c r="C105" s="16" t="s">
        <v>21</v>
      </c>
      <c r="D105" s="1">
        <f t="shared" si="29"/>
        <v>0</v>
      </c>
      <c r="E105" s="1"/>
      <c r="F105" s="1"/>
      <c r="G105" s="1"/>
      <c r="H105" s="1"/>
      <c r="I105" s="1"/>
      <c r="J105" s="1"/>
    </row>
    <row r="106" spans="1:15" ht="12.75" customHeight="1">
      <c r="A106" s="19"/>
      <c r="B106" s="20"/>
      <c r="C106" s="16" t="s">
        <v>15</v>
      </c>
      <c r="D106" s="1">
        <f t="shared" si="29"/>
        <v>8500</v>
      </c>
      <c r="E106" s="1">
        <v>2000</v>
      </c>
      <c r="F106" s="1">
        <v>2000</v>
      </c>
      <c r="G106" s="1">
        <v>1500</v>
      </c>
      <c r="H106" s="1">
        <v>1000</v>
      </c>
      <c r="I106" s="1">
        <v>1000</v>
      </c>
      <c r="J106" s="1">
        <v>1000</v>
      </c>
    </row>
    <row r="107" spans="1:15" ht="12.75" customHeight="1">
      <c r="A107" s="19"/>
      <c r="B107" s="20"/>
      <c r="C107" s="16" t="s">
        <v>16</v>
      </c>
      <c r="D107" s="1">
        <f t="shared" si="29"/>
        <v>0</v>
      </c>
      <c r="E107" s="1"/>
      <c r="F107" s="1"/>
      <c r="G107" s="1"/>
      <c r="H107" s="1"/>
      <c r="I107" s="1"/>
      <c r="J107" s="1"/>
    </row>
    <row r="108" spans="1:15" ht="12.75" customHeight="1">
      <c r="A108" s="19" t="s">
        <v>37</v>
      </c>
      <c r="B108" s="20" t="s">
        <v>38</v>
      </c>
      <c r="C108" s="16" t="s">
        <v>12</v>
      </c>
      <c r="D108" s="1">
        <f t="shared" si="29"/>
        <v>378693.6</v>
      </c>
      <c r="E108" s="1">
        <f t="shared" ref="E108:J108" si="30">E113+E123+E163+E233+E333+E338</f>
        <v>78980.7</v>
      </c>
      <c r="F108" s="1">
        <f t="shared" si="30"/>
        <v>22210.1</v>
      </c>
      <c r="G108" s="1">
        <f t="shared" si="30"/>
        <v>21382.3</v>
      </c>
      <c r="H108" s="1">
        <f t="shared" si="30"/>
        <v>85509.5</v>
      </c>
      <c r="I108" s="1">
        <f t="shared" si="30"/>
        <v>85990.2</v>
      </c>
      <c r="J108" s="1">
        <f t="shared" si="30"/>
        <v>84620.800000000003</v>
      </c>
    </row>
    <row r="109" spans="1:15" ht="12.75" customHeight="1">
      <c r="A109" s="19"/>
      <c r="B109" s="20"/>
      <c r="C109" s="16" t="s">
        <v>13</v>
      </c>
      <c r="D109" s="1">
        <f t="shared" si="29"/>
        <v>0</v>
      </c>
      <c r="E109" s="1">
        <f t="shared" ref="E109:J112" si="31">E114+E124+E164+E234+E334+E339</f>
        <v>0</v>
      </c>
      <c r="F109" s="1">
        <f t="shared" si="31"/>
        <v>0</v>
      </c>
      <c r="G109" s="1">
        <f t="shared" si="31"/>
        <v>0</v>
      </c>
      <c r="H109" s="1">
        <f t="shared" si="31"/>
        <v>0</v>
      </c>
      <c r="I109" s="1">
        <f t="shared" si="31"/>
        <v>0</v>
      </c>
      <c r="J109" s="1">
        <f t="shared" si="31"/>
        <v>0</v>
      </c>
    </row>
    <row r="110" spans="1:15" ht="12.75" customHeight="1">
      <c r="A110" s="19"/>
      <c r="B110" s="20"/>
      <c r="C110" s="16" t="s">
        <v>14</v>
      </c>
      <c r="D110" s="1">
        <f t="shared" si="29"/>
        <v>307319.3</v>
      </c>
      <c r="E110" s="1">
        <f t="shared" si="31"/>
        <v>69129.7</v>
      </c>
      <c r="F110" s="1">
        <f t="shared" si="31"/>
        <v>9750</v>
      </c>
      <c r="G110" s="1">
        <f t="shared" si="31"/>
        <v>10120.4</v>
      </c>
      <c r="H110" s="1">
        <f t="shared" si="31"/>
        <v>71561.100000000006</v>
      </c>
      <c r="I110" s="1">
        <f t="shared" si="31"/>
        <v>72788.5</v>
      </c>
      <c r="J110" s="1">
        <f t="shared" si="31"/>
        <v>73969.600000000006</v>
      </c>
    </row>
    <row r="111" spans="1:15" ht="12.75" customHeight="1">
      <c r="A111" s="19"/>
      <c r="B111" s="20"/>
      <c r="C111" s="16" t="s">
        <v>15</v>
      </c>
      <c r="D111" s="1">
        <f t="shared" si="29"/>
        <v>71374.3</v>
      </c>
      <c r="E111" s="1">
        <f t="shared" si="31"/>
        <v>9851</v>
      </c>
      <c r="F111" s="1">
        <f t="shared" si="31"/>
        <v>12460.1</v>
      </c>
      <c r="G111" s="1">
        <f t="shared" si="31"/>
        <v>11261.9</v>
      </c>
      <c r="H111" s="1">
        <f t="shared" si="31"/>
        <v>13948.4</v>
      </c>
      <c r="I111" s="1">
        <f t="shared" si="31"/>
        <v>13201.7</v>
      </c>
      <c r="J111" s="1">
        <f>J116+J126+J166+J236+J336+J341</f>
        <v>10651.2</v>
      </c>
      <c r="K111" s="11"/>
      <c r="L111" s="11"/>
      <c r="M111" s="11"/>
      <c r="N111" s="11"/>
      <c r="O111" s="11"/>
    </row>
    <row r="112" spans="1:15" ht="12.75" customHeight="1">
      <c r="A112" s="19"/>
      <c r="B112" s="20"/>
      <c r="C112" s="16" t="s">
        <v>16</v>
      </c>
      <c r="D112" s="1">
        <f t="shared" si="29"/>
        <v>0</v>
      </c>
      <c r="E112" s="1">
        <f t="shared" si="31"/>
        <v>0</v>
      </c>
      <c r="F112" s="1">
        <f t="shared" si="31"/>
        <v>0</v>
      </c>
      <c r="G112" s="1">
        <f t="shared" si="31"/>
        <v>0</v>
      </c>
      <c r="H112" s="1">
        <f t="shared" si="31"/>
        <v>0</v>
      </c>
      <c r="I112" s="1">
        <f t="shared" si="31"/>
        <v>0</v>
      </c>
      <c r="J112" s="1">
        <f t="shared" si="31"/>
        <v>0</v>
      </c>
    </row>
    <row r="113" spans="1:10" ht="12.75" customHeight="1">
      <c r="A113" s="19" t="s">
        <v>115</v>
      </c>
      <c r="B113" s="20" t="s">
        <v>39</v>
      </c>
      <c r="C113" s="16" t="s">
        <v>12</v>
      </c>
      <c r="D113" s="1">
        <f t="shared" ref="D113:J113" si="32">D118</f>
        <v>2295.9</v>
      </c>
      <c r="E113" s="1">
        <f t="shared" si="32"/>
        <v>1128</v>
      </c>
      <c r="F113" s="1">
        <f t="shared" si="32"/>
        <v>111.9</v>
      </c>
      <c r="G113" s="1">
        <f t="shared" si="32"/>
        <v>56</v>
      </c>
      <c r="H113" s="1">
        <f t="shared" si="32"/>
        <v>1000</v>
      </c>
      <c r="I113" s="1">
        <f t="shared" si="32"/>
        <v>0</v>
      </c>
      <c r="J113" s="1">
        <f t="shared" si="32"/>
        <v>0</v>
      </c>
    </row>
    <row r="114" spans="1:10" ht="12.75" customHeight="1">
      <c r="A114" s="19"/>
      <c r="B114" s="20"/>
      <c r="C114" s="16" t="s">
        <v>13</v>
      </c>
      <c r="D114" s="1">
        <f t="shared" ref="D114:J117" si="33">D119</f>
        <v>0</v>
      </c>
      <c r="E114" s="1">
        <f t="shared" si="33"/>
        <v>0</v>
      </c>
      <c r="F114" s="1">
        <f t="shared" si="33"/>
        <v>0</v>
      </c>
      <c r="G114" s="1">
        <f t="shared" si="33"/>
        <v>0</v>
      </c>
      <c r="H114" s="1">
        <f t="shared" si="33"/>
        <v>0</v>
      </c>
      <c r="I114" s="1">
        <f t="shared" si="33"/>
        <v>0</v>
      </c>
      <c r="J114" s="1">
        <f t="shared" si="33"/>
        <v>0</v>
      </c>
    </row>
    <row r="115" spans="1:10" ht="12.75" customHeight="1">
      <c r="A115" s="19"/>
      <c r="B115" s="20"/>
      <c r="C115" s="16" t="s">
        <v>21</v>
      </c>
      <c r="D115" s="1">
        <f t="shared" si="33"/>
        <v>0</v>
      </c>
      <c r="E115" s="1">
        <f t="shared" si="33"/>
        <v>0</v>
      </c>
      <c r="F115" s="1">
        <f t="shared" si="33"/>
        <v>0</v>
      </c>
      <c r="G115" s="1">
        <f t="shared" si="33"/>
        <v>0</v>
      </c>
      <c r="H115" s="1">
        <f t="shared" si="33"/>
        <v>0</v>
      </c>
      <c r="I115" s="1">
        <f t="shared" si="33"/>
        <v>0</v>
      </c>
      <c r="J115" s="1">
        <f t="shared" si="33"/>
        <v>0</v>
      </c>
    </row>
    <row r="116" spans="1:10" ht="12.75" customHeight="1">
      <c r="A116" s="19"/>
      <c r="B116" s="20"/>
      <c r="C116" s="16" t="s">
        <v>15</v>
      </c>
      <c r="D116" s="1">
        <f t="shared" si="33"/>
        <v>2295.9</v>
      </c>
      <c r="E116" s="1">
        <f t="shared" si="33"/>
        <v>1128</v>
      </c>
      <c r="F116" s="1">
        <f t="shared" si="33"/>
        <v>111.9</v>
      </c>
      <c r="G116" s="1">
        <f t="shared" si="33"/>
        <v>56</v>
      </c>
      <c r="H116" s="1">
        <f t="shared" si="33"/>
        <v>1000</v>
      </c>
      <c r="I116" s="1">
        <f t="shared" si="33"/>
        <v>0</v>
      </c>
      <c r="J116" s="1">
        <f t="shared" si="33"/>
        <v>0</v>
      </c>
    </row>
    <row r="117" spans="1:10" ht="12.75" customHeight="1">
      <c r="A117" s="19"/>
      <c r="B117" s="20"/>
      <c r="C117" s="16" t="s">
        <v>16</v>
      </c>
      <c r="D117" s="1">
        <f t="shared" si="33"/>
        <v>0</v>
      </c>
      <c r="E117" s="1">
        <f t="shared" si="33"/>
        <v>0</v>
      </c>
      <c r="F117" s="1">
        <f t="shared" si="33"/>
        <v>0</v>
      </c>
      <c r="G117" s="1">
        <f t="shared" si="33"/>
        <v>0</v>
      </c>
      <c r="H117" s="1">
        <f t="shared" si="33"/>
        <v>0</v>
      </c>
      <c r="I117" s="1">
        <f t="shared" si="33"/>
        <v>0</v>
      </c>
      <c r="J117" s="1">
        <f t="shared" si="33"/>
        <v>0</v>
      </c>
    </row>
    <row r="118" spans="1:10" ht="12.75" customHeight="1">
      <c r="A118" s="19" t="s">
        <v>40</v>
      </c>
      <c r="B118" s="20" t="s">
        <v>41</v>
      </c>
      <c r="C118" s="16" t="s">
        <v>12</v>
      </c>
      <c r="D118" s="1">
        <f>D119+D120+D121+D122</f>
        <v>2295.9</v>
      </c>
      <c r="E118" s="1">
        <f t="shared" ref="E118:J118" si="34">E119+E120+E121+E122</f>
        <v>1128</v>
      </c>
      <c r="F118" s="1">
        <f t="shared" si="34"/>
        <v>111.9</v>
      </c>
      <c r="G118" s="1">
        <f t="shared" si="34"/>
        <v>56</v>
      </c>
      <c r="H118" s="1">
        <f t="shared" si="34"/>
        <v>1000</v>
      </c>
      <c r="I118" s="1">
        <f t="shared" si="34"/>
        <v>0</v>
      </c>
      <c r="J118" s="1">
        <f t="shared" si="34"/>
        <v>0</v>
      </c>
    </row>
    <row r="119" spans="1:10" ht="12.75" customHeight="1">
      <c r="A119" s="19"/>
      <c r="B119" s="20"/>
      <c r="C119" s="16" t="s">
        <v>13</v>
      </c>
      <c r="D119" s="1">
        <f t="shared" ref="D119:D127" si="35">SUM(E119:J119)</f>
        <v>0</v>
      </c>
      <c r="E119" s="5"/>
      <c r="F119" s="5"/>
      <c r="G119" s="5"/>
      <c r="H119" s="5"/>
      <c r="I119" s="5"/>
      <c r="J119" s="5"/>
    </row>
    <row r="120" spans="1:10" ht="12.75" customHeight="1">
      <c r="A120" s="19"/>
      <c r="B120" s="20"/>
      <c r="C120" s="16" t="s">
        <v>14</v>
      </c>
      <c r="D120" s="1">
        <f t="shared" si="35"/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</row>
    <row r="121" spans="1:10" ht="12.75" customHeight="1">
      <c r="A121" s="19"/>
      <c r="B121" s="20"/>
      <c r="C121" s="16" t="s">
        <v>15</v>
      </c>
      <c r="D121" s="1">
        <f t="shared" si="35"/>
        <v>2295.9</v>
      </c>
      <c r="E121" s="1">
        <f>388+500+240</f>
        <v>1128</v>
      </c>
      <c r="F121" s="1">
        <v>111.9</v>
      </c>
      <c r="G121" s="1">
        <v>56</v>
      </c>
      <c r="H121" s="1">
        <v>1000</v>
      </c>
      <c r="I121" s="1">
        <v>0</v>
      </c>
      <c r="J121" s="1">
        <v>0</v>
      </c>
    </row>
    <row r="122" spans="1:10" ht="12.75" customHeight="1">
      <c r="A122" s="19"/>
      <c r="B122" s="20"/>
      <c r="C122" s="16" t="s">
        <v>15</v>
      </c>
      <c r="D122" s="1">
        <f t="shared" si="35"/>
        <v>0</v>
      </c>
      <c r="E122" s="5"/>
      <c r="F122" s="5"/>
      <c r="G122" s="5"/>
      <c r="H122" s="5"/>
      <c r="I122" s="5"/>
      <c r="J122" s="5"/>
    </row>
    <row r="123" spans="1:10" ht="12.75" customHeight="1">
      <c r="A123" s="19" t="s">
        <v>116</v>
      </c>
      <c r="B123" s="20" t="s">
        <v>42</v>
      </c>
      <c r="C123" s="16" t="s">
        <v>12</v>
      </c>
      <c r="D123" s="1">
        <f t="shared" si="35"/>
        <v>7820.8</v>
      </c>
      <c r="E123" s="1">
        <f>E128+E133+E138+E143+E148+E153+E158</f>
        <v>4108.8</v>
      </c>
      <c r="F123" s="1">
        <f>F128+F133+F138+F143+F148+F153+F158</f>
        <v>2100</v>
      </c>
      <c r="G123" s="1">
        <f>G128+G133+G138+G143+G148+G153+G158</f>
        <v>556</v>
      </c>
      <c r="H123" s="1">
        <f>H124+H125+H126+H127</f>
        <v>1056</v>
      </c>
      <c r="I123" s="1">
        <f>I128+I133+I138+I143+I148+I153+I158</f>
        <v>0</v>
      </c>
      <c r="J123" s="1">
        <f>J128+J133+J138+J143+J148+J153+J158</f>
        <v>0</v>
      </c>
    </row>
    <row r="124" spans="1:10" ht="12.75" customHeight="1">
      <c r="A124" s="19"/>
      <c r="B124" s="20"/>
      <c r="C124" s="16" t="s">
        <v>13</v>
      </c>
      <c r="D124" s="1">
        <f t="shared" si="35"/>
        <v>0</v>
      </c>
      <c r="E124" s="1">
        <f t="shared" ref="E124:J127" si="36">E129+E134+E139+E144+E149+E154+E159</f>
        <v>0</v>
      </c>
      <c r="F124" s="1">
        <f t="shared" si="36"/>
        <v>0</v>
      </c>
      <c r="G124" s="1">
        <f t="shared" si="36"/>
        <v>0</v>
      </c>
      <c r="H124" s="1">
        <f t="shared" si="36"/>
        <v>0</v>
      </c>
      <c r="I124" s="1">
        <f t="shared" si="36"/>
        <v>0</v>
      </c>
      <c r="J124" s="1">
        <f t="shared" si="36"/>
        <v>0</v>
      </c>
    </row>
    <row r="125" spans="1:10" ht="12.75" customHeight="1">
      <c r="A125" s="19"/>
      <c r="B125" s="20"/>
      <c r="C125" s="16" t="s">
        <v>21</v>
      </c>
      <c r="D125" s="1">
        <f t="shared" si="35"/>
        <v>0</v>
      </c>
      <c r="E125" s="1">
        <f t="shared" si="36"/>
        <v>0</v>
      </c>
      <c r="F125" s="1">
        <f t="shared" si="36"/>
        <v>0</v>
      </c>
      <c r="G125" s="1">
        <f t="shared" si="36"/>
        <v>0</v>
      </c>
      <c r="H125" s="1">
        <f t="shared" si="36"/>
        <v>0</v>
      </c>
      <c r="I125" s="1">
        <f t="shared" si="36"/>
        <v>0</v>
      </c>
      <c r="J125" s="1">
        <f t="shared" si="36"/>
        <v>0</v>
      </c>
    </row>
    <row r="126" spans="1:10" ht="12.75" customHeight="1">
      <c r="A126" s="19"/>
      <c r="B126" s="20"/>
      <c r="C126" s="16" t="s">
        <v>15</v>
      </c>
      <c r="D126" s="1">
        <f t="shared" si="35"/>
        <v>7820.8</v>
      </c>
      <c r="E126" s="1">
        <f t="shared" si="36"/>
        <v>4108.8</v>
      </c>
      <c r="F126" s="1">
        <f t="shared" si="36"/>
        <v>2100</v>
      </c>
      <c r="G126" s="1">
        <f t="shared" si="36"/>
        <v>556</v>
      </c>
      <c r="H126" s="1">
        <v>1056</v>
      </c>
      <c r="I126" s="1">
        <v>0</v>
      </c>
      <c r="J126" s="1">
        <v>0</v>
      </c>
    </row>
    <row r="127" spans="1:10" ht="12.75" customHeight="1">
      <c r="A127" s="19"/>
      <c r="B127" s="20"/>
      <c r="C127" s="16" t="s">
        <v>16</v>
      </c>
      <c r="D127" s="1">
        <f t="shared" si="35"/>
        <v>0</v>
      </c>
      <c r="E127" s="1">
        <f t="shared" si="36"/>
        <v>0</v>
      </c>
      <c r="F127" s="1">
        <f t="shared" si="36"/>
        <v>0</v>
      </c>
      <c r="G127" s="1">
        <f t="shared" si="36"/>
        <v>0</v>
      </c>
      <c r="H127" s="1">
        <f t="shared" si="36"/>
        <v>0</v>
      </c>
      <c r="I127" s="1">
        <f t="shared" si="36"/>
        <v>0</v>
      </c>
      <c r="J127" s="1">
        <f t="shared" si="36"/>
        <v>0</v>
      </c>
    </row>
    <row r="128" spans="1:10" s="14" customFormat="1" ht="40.5" customHeight="1">
      <c r="A128" s="24" t="s">
        <v>43</v>
      </c>
      <c r="B128" s="30" t="s">
        <v>117</v>
      </c>
      <c r="C128" s="16" t="s">
        <v>12</v>
      </c>
      <c r="D128" s="1">
        <f>D129+D130+D131+D132</f>
        <v>1754.7</v>
      </c>
      <c r="E128" s="1">
        <f t="shared" ref="E128:J128" si="37">E129+E130+E131+E132</f>
        <v>1754.7</v>
      </c>
      <c r="F128" s="1">
        <f t="shared" si="37"/>
        <v>0</v>
      </c>
      <c r="G128" s="1">
        <f t="shared" si="37"/>
        <v>0</v>
      </c>
      <c r="H128" s="1">
        <f t="shared" si="37"/>
        <v>0</v>
      </c>
      <c r="I128" s="1">
        <f t="shared" si="37"/>
        <v>0</v>
      </c>
      <c r="J128" s="1">
        <f t="shared" si="37"/>
        <v>0</v>
      </c>
    </row>
    <row r="129" spans="1:10" s="14" customFormat="1" ht="12.75" customHeight="1">
      <c r="A129" s="25"/>
      <c r="B129" s="31"/>
      <c r="C129" s="16" t="s">
        <v>13</v>
      </c>
      <c r="D129" s="1">
        <f>SUM(E129:J129)</f>
        <v>0</v>
      </c>
      <c r="E129" s="5"/>
      <c r="F129" s="5"/>
      <c r="G129" s="5"/>
      <c r="H129" s="5"/>
      <c r="I129" s="5"/>
      <c r="J129" s="5"/>
    </row>
    <row r="130" spans="1:10" s="14" customFormat="1" ht="12.75" customHeight="1">
      <c r="A130" s="25"/>
      <c r="B130" s="31"/>
      <c r="C130" s="16" t="s">
        <v>14</v>
      </c>
      <c r="D130" s="1">
        <f>SUM(E130:J130)</f>
        <v>0</v>
      </c>
      <c r="E130" s="1"/>
      <c r="F130" s="5"/>
      <c r="G130" s="5"/>
      <c r="H130" s="5"/>
      <c r="I130" s="5"/>
      <c r="J130" s="5"/>
    </row>
    <row r="131" spans="1:10" s="14" customFormat="1" ht="12.75" customHeight="1">
      <c r="A131" s="25"/>
      <c r="B131" s="31"/>
      <c r="C131" s="16" t="s">
        <v>15</v>
      </c>
      <c r="D131" s="1">
        <f>SUM(E131:J131)</f>
        <v>1754.7</v>
      </c>
      <c r="E131" s="1">
        <v>1754.7</v>
      </c>
      <c r="F131" s="5"/>
      <c r="G131" s="5"/>
      <c r="H131" s="5"/>
      <c r="I131" s="5"/>
      <c r="J131" s="5"/>
    </row>
    <row r="132" spans="1:10" s="14" customFormat="1" ht="12.75" customHeight="1">
      <c r="A132" s="26"/>
      <c r="B132" s="32"/>
      <c r="C132" s="16" t="s">
        <v>16</v>
      </c>
      <c r="D132" s="1">
        <f>SUM(E132:J132)</f>
        <v>0</v>
      </c>
      <c r="E132" s="5"/>
      <c r="F132" s="5"/>
      <c r="G132" s="5"/>
      <c r="H132" s="5"/>
      <c r="I132" s="5"/>
      <c r="J132" s="5"/>
    </row>
    <row r="133" spans="1:10" ht="12.75" customHeight="1">
      <c r="A133" s="24" t="s">
        <v>44</v>
      </c>
      <c r="B133" s="20" t="s">
        <v>49</v>
      </c>
      <c r="C133" s="16" t="s">
        <v>12</v>
      </c>
      <c r="D133" s="1">
        <f t="shared" ref="D133:J133" si="38">D134+D135+D136+D137</f>
        <v>1000</v>
      </c>
      <c r="E133" s="1">
        <f t="shared" si="38"/>
        <v>0</v>
      </c>
      <c r="F133" s="1">
        <f t="shared" si="38"/>
        <v>1000</v>
      </c>
      <c r="G133" s="1">
        <f t="shared" si="38"/>
        <v>0</v>
      </c>
      <c r="H133" s="1">
        <f t="shared" si="38"/>
        <v>0</v>
      </c>
      <c r="I133" s="1">
        <f t="shared" si="38"/>
        <v>0</v>
      </c>
      <c r="J133" s="1">
        <f t="shared" si="38"/>
        <v>0</v>
      </c>
    </row>
    <row r="134" spans="1:10" ht="12.75" customHeight="1">
      <c r="A134" s="25"/>
      <c r="B134" s="20"/>
      <c r="C134" s="16" t="s">
        <v>13</v>
      </c>
      <c r="D134" s="1">
        <f>SUM(E134:J134)</f>
        <v>0</v>
      </c>
      <c r="E134" s="5"/>
      <c r="F134" s="5"/>
      <c r="G134" s="5"/>
      <c r="H134" s="5"/>
      <c r="I134" s="5"/>
      <c r="J134" s="5"/>
    </row>
    <row r="135" spans="1:10" ht="12.75" customHeight="1">
      <c r="A135" s="25"/>
      <c r="B135" s="20"/>
      <c r="C135" s="16" t="s">
        <v>14</v>
      </c>
      <c r="D135" s="1">
        <f>SUM(E135:J135)</f>
        <v>0</v>
      </c>
      <c r="E135" s="1"/>
      <c r="F135" s="5"/>
      <c r="G135" s="5"/>
      <c r="H135" s="5"/>
      <c r="I135" s="5"/>
      <c r="J135" s="5"/>
    </row>
    <row r="136" spans="1:10" ht="12.75" customHeight="1">
      <c r="A136" s="25"/>
      <c r="B136" s="20"/>
      <c r="C136" s="16" t="s">
        <v>15</v>
      </c>
      <c r="D136" s="1">
        <f>SUM(E136:J136)</f>
        <v>1000</v>
      </c>
      <c r="E136" s="1"/>
      <c r="F136" s="5">
        <v>1000</v>
      </c>
      <c r="G136" s="5"/>
      <c r="H136" s="5"/>
      <c r="I136" s="5"/>
      <c r="J136" s="5"/>
    </row>
    <row r="137" spans="1:10" ht="12.75" customHeight="1">
      <c r="A137" s="26"/>
      <c r="B137" s="20"/>
      <c r="C137" s="16" t="s">
        <v>16</v>
      </c>
      <c r="D137" s="1">
        <f>SUM(E137:J137)</f>
        <v>0</v>
      </c>
      <c r="E137" s="5"/>
      <c r="F137" s="5"/>
      <c r="G137" s="5"/>
      <c r="H137" s="5"/>
      <c r="I137" s="5"/>
      <c r="J137" s="5"/>
    </row>
    <row r="138" spans="1:10" ht="12.75" customHeight="1">
      <c r="A138" s="24" t="s">
        <v>45</v>
      </c>
      <c r="B138" s="20" t="s">
        <v>50</v>
      </c>
      <c r="C138" s="16" t="s">
        <v>12</v>
      </c>
      <c r="D138" s="1">
        <f t="shared" ref="D138:J138" si="39">D139+D140+D141+D142</f>
        <v>100</v>
      </c>
      <c r="E138" s="1">
        <f t="shared" si="39"/>
        <v>0</v>
      </c>
      <c r="F138" s="1">
        <f t="shared" si="39"/>
        <v>100</v>
      </c>
      <c r="G138" s="1">
        <f t="shared" si="39"/>
        <v>0</v>
      </c>
      <c r="H138" s="1">
        <f t="shared" si="39"/>
        <v>0</v>
      </c>
      <c r="I138" s="1">
        <f t="shared" si="39"/>
        <v>0</v>
      </c>
      <c r="J138" s="1">
        <f t="shared" si="39"/>
        <v>0</v>
      </c>
    </row>
    <row r="139" spans="1:10" ht="12.75" customHeight="1">
      <c r="A139" s="25"/>
      <c r="B139" s="20"/>
      <c r="C139" s="16" t="s">
        <v>13</v>
      </c>
      <c r="D139" s="1">
        <f>SUM(E139:J139)</f>
        <v>0</v>
      </c>
      <c r="E139" s="5"/>
      <c r="F139" s="5"/>
      <c r="G139" s="5"/>
      <c r="H139" s="5"/>
      <c r="I139" s="5"/>
      <c r="J139" s="5"/>
    </row>
    <row r="140" spans="1:10" ht="12.75" customHeight="1">
      <c r="A140" s="25"/>
      <c r="B140" s="20"/>
      <c r="C140" s="16" t="s">
        <v>14</v>
      </c>
      <c r="D140" s="1">
        <f>SUM(E140:J140)</f>
        <v>0</v>
      </c>
      <c r="E140" s="1"/>
      <c r="F140" s="5"/>
      <c r="G140" s="5"/>
      <c r="H140" s="5"/>
      <c r="I140" s="5"/>
      <c r="J140" s="5"/>
    </row>
    <row r="141" spans="1:10" ht="12.75" customHeight="1">
      <c r="A141" s="25"/>
      <c r="B141" s="20"/>
      <c r="C141" s="16" t="s">
        <v>15</v>
      </c>
      <c r="D141" s="1">
        <f>SUM(E141:J141)</f>
        <v>100</v>
      </c>
      <c r="E141" s="1"/>
      <c r="F141" s="5">
        <v>100</v>
      </c>
      <c r="G141" s="5"/>
      <c r="H141" s="5"/>
      <c r="I141" s="5"/>
      <c r="J141" s="5"/>
    </row>
    <row r="142" spans="1:10" ht="12.75" customHeight="1">
      <c r="A142" s="26"/>
      <c r="B142" s="20"/>
      <c r="C142" s="16" t="s">
        <v>16</v>
      </c>
      <c r="D142" s="1">
        <f>SUM(E142:J142)</f>
        <v>0</v>
      </c>
      <c r="E142" s="5"/>
      <c r="F142" s="5"/>
      <c r="G142" s="5"/>
      <c r="H142" s="5"/>
      <c r="I142" s="5"/>
      <c r="J142" s="5"/>
    </row>
    <row r="143" spans="1:10" ht="12.75" customHeight="1">
      <c r="A143" s="24" t="s">
        <v>46</v>
      </c>
      <c r="B143" s="20" t="s">
        <v>51</v>
      </c>
      <c r="C143" s="16" t="s">
        <v>12</v>
      </c>
      <c r="D143" s="1">
        <f t="shared" ref="D143:J143" si="40">D144+D145+D146+D147</f>
        <v>1259</v>
      </c>
      <c r="E143" s="1">
        <f t="shared" si="40"/>
        <v>1259</v>
      </c>
      <c r="F143" s="1">
        <f t="shared" si="40"/>
        <v>0</v>
      </c>
      <c r="G143" s="1">
        <f t="shared" si="40"/>
        <v>0</v>
      </c>
      <c r="H143" s="1">
        <f t="shared" si="40"/>
        <v>0</v>
      </c>
      <c r="I143" s="1">
        <f t="shared" si="40"/>
        <v>0</v>
      </c>
      <c r="J143" s="1">
        <f t="shared" si="40"/>
        <v>0</v>
      </c>
    </row>
    <row r="144" spans="1:10" ht="12.75" customHeight="1">
      <c r="A144" s="25"/>
      <c r="B144" s="20"/>
      <c r="C144" s="16" t="s">
        <v>13</v>
      </c>
      <c r="D144" s="1">
        <f>SUM(E144:J144)</f>
        <v>0</v>
      </c>
      <c r="E144" s="5"/>
      <c r="F144" s="5"/>
      <c r="G144" s="5"/>
      <c r="H144" s="5"/>
      <c r="I144" s="5"/>
      <c r="J144" s="5"/>
    </row>
    <row r="145" spans="1:10" ht="12.75" customHeight="1">
      <c r="A145" s="25"/>
      <c r="B145" s="20"/>
      <c r="C145" s="16" t="s">
        <v>14</v>
      </c>
      <c r="D145" s="1">
        <f>SUM(E145:J145)</f>
        <v>0</v>
      </c>
      <c r="E145" s="1"/>
      <c r="F145" s="5"/>
      <c r="G145" s="5"/>
      <c r="H145" s="5"/>
      <c r="I145" s="5"/>
      <c r="J145" s="5"/>
    </row>
    <row r="146" spans="1:10" ht="12.75" customHeight="1">
      <c r="A146" s="25"/>
      <c r="B146" s="20"/>
      <c r="C146" s="16" t="s">
        <v>15</v>
      </c>
      <c r="D146" s="1">
        <f>SUM(E146:J146)</f>
        <v>1259</v>
      </c>
      <c r="E146" s="1">
        <v>1259</v>
      </c>
      <c r="F146" s="5"/>
      <c r="G146" s="5"/>
      <c r="H146" s="5"/>
      <c r="I146" s="5"/>
      <c r="J146" s="5"/>
    </row>
    <row r="147" spans="1:10" ht="12.75" customHeight="1">
      <c r="A147" s="26"/>
      <c r="B147" s="20"/>
      <c r="C147" s="16" t="s">
        <v>16</v>
      </c>
      <c r="D147" s="1">
        <f>SUM(E147:J147)</f>
        <v>0</v>
      </c>
      <c r="E147" s="5"/>
      <c r="F147" s="5"/>
      <c r="G147" s="5"/>
      <c r="H147" s="5"/>
      <c r="I147" s="5"/>
      <c r="J147" s="5"/>
    </row>
    <row r="148" spans="1:10" ht="12.75" customHeight="1">
      <c r="A148" s="24" t="s">
        <v>47</v>
      </c>
      <c r="B148" s="20" t="s">
        <v>52</v>
      </c>
      <c r="C148" s="16" t="s">
        <v>12</v>
      </c>
      <c r="D148" s="1">
        <f t="shared" ref="D148:J148" si="41">D149+D150+D151+D152</f>
        <v>1556</v>
      </c>
      <c r="E148" s="1">
        <f t="shared" si="41"/>
        <v>0</v>
      </c>
      <c r="F148" s="1">
        <f t="shared" si="41"/>
        <v>1000</v>
      </c>
      <c r="G148" s="1">
        <f t="shared" si="41"/>
        <v>556</v>
      </c>
      <c r="H148" s="1">
        <f t="shared" si="41"/>
        <v>0</v>
      </c>
      <c r="I148" s="1">
        <f t="shared" si="41"/>
        <v>0</v>
      </c>
      <c r="J148" s="1">
        <f t="shared" si="41"/>
        <v>0</v>
      </c>
    </row>
    <row r="149" spans="1:10" ht="12.75" customHeight="1">
      <c r="A149" s="25"/>
      <c r="B149" s="20"/>
      <c r="C149" s="16" t="s">
        <v>13</v>
      </c>
      <c r="D149" s="1">
        <f>SUM(E149:J149)</f>
        <v>0</v>
      </c>
      <c r="E149" s="5"/>
      <c r="F149" s="5"/>
      <c r="G149" s="5"/>
      <c r="H149" s="5"/>
      <c r="I149" s="5"/>
      <c r="J149" s="5"/>
    </row>
    <row r="150" spans="1:10" ht="12.75" customHeight="1">
      <c r="A150" s="25"/>
      <c r="B150" s="20"/>
      <c r="C150" s="16" t="s">
        <v>14</v>
      </c>
      <c r="D150" s="1">
        <f>SUM(E150:J150)</f>
        <v>0</v>
      </c>
      <c r="E150" s="1"/>
      <c r="F150" s="5"/>
      <c r="G150" s="5"/>
      <c r="H150" s="5"/>
      <c r="I150" s="5"/>
      <c r="J150" s="5"/>
    </row>
    <row r="151" spans="1:10" ht="12.75" customHeight="1">
      <c r="A151" s="25"/>
      <c r="B151" s="20"/>
      <c r="C151" s="16" t="s">
        <v>15</v>
      </c>
      <c r="D151" s="1">
        <f>SUM(E151:J151)</f>
        <v>1556</v>
      </c>
      <c r="E151" s="1"/>
      <c r="F151" s="5">
        <v>1000</v>
      </c>
      <c r="G151" s="5">
        <v>556</v>
      </c>
      <c r="H151" s="5"/>
      <c r="I151" s="5"/>
      <c r="J151" s="5"/>
    </row>
    <row r="152" spans="1:10" ht="12.75" customHeight="1">
      <c r="A152" s="26"/>
      <c r="B152" s="20"/>
      <c r="C152" s="16" t="s">
        <v>16</v>
      </c>
      <c r="D152" s="1">
        <f>SUM(E152:J152)</f>
        <v>0</v>
      </c>
      <c r="E152" s="5"/>
      <c r="F152" s="5"/>
      <c r="G152" s="5"/>
      <c r="H152" s="5"/>
      <c r="I152" s="5"/>
      <c r="J152" s="5"/>
    </row>
    <row r="153" spans="1:10" ht="12.75" customHeight="1">
      <c r="A153" s="24" t="s">
        <v>48</v>
      </c>
      <c r="B153" s="20" t="s">
        <v>178</v>
      </c>
      <c r="C153" s="16" t="s">
        <v>12</v>
      </c>
      <c r="D153" s="1">
        <f t="shared" ref="D153:J153" si="42">D154+D155+D156+D157</f>
        <v>595.1</v>
      </c>
      <c r="E153" s="1">
        <f t="shared" si="42"/>
        <v>595.1</v>
      </c>
      <c r="F153" s="1">
        <f t="shared" si="42"/>
        <v>0</v>
      </c>
      <c r="G153" s="1">
        <f t="shared" si="42"/>
        <v>0</v>
      </c>
      <c r="H153" s="1">
        <f t="shared" si="42"/>
        <v>0</v>
      </c>
      <c r="I153" s="1">
        <f t="shared" si="42"/>
        <v>0</v>
      </c>
      <c r="J153" s="1">
        <f t="shared" si="42"/>
        <v>0</v>
      </c>
    </row>
    <row r="154" spans="1:10" ht="12.75" customHeight="1">
      <c r="A154" s="25"/>
      <c r="B154" s="20"/>
      <c r="C154" s="16" t="s">
        <v>13</v>
      </c>
      <c r="D154" s="1">
        <f>SUM(E154:J154)</f>
        <v>0</v>
      </c>
      <c r="E154" s="5"/>
      <c r="F154" s="5"/>
      <c r="G154" s="5"/>
      <c r="H154" s="5"/>
      <c r="I154" s="5"/>
      <c r="J154" s="5"/>
    </row>
    <row r="155" spans="1:10" ht="12.75" customHeight="1">
      <c r="A155" s="25"/>
      <c r="B155" s="20"/>
      <c r="C155" s="16" t="s">
        <v>14</v>
      </c>
      <c r="D155" s="1">
        <f>SUM(E155:J155)</f>
        <v>0</v>
      </c>
      <c r="E155" s="1"/>
      <c r="F155" s="5"/>
      <c r="G155" s="5"/>
      <c r="H155" s="5"/>
      <c r="I155" s="5"/>
      <c r="J155" s="5"/>
    </row>
    <row r="156" spans="1:10" ht="12.75" customHeight="1">
      <c r="A156" s="25"/>
      <c r="B156" s="20"/>
      <c r="C156" s="16" t="s">
        <v>15</v>
      </c>
      <c r="D156" s="1">
        <f>SUM(E156:J156)</f>
        <v>595.1</v>
      </c>
      <c r="E156" s="1">
        <v>595.1</v>
      </c>
      <c r="F156" s="5"/>
      <c r="G156" s="5"/>
      <c r="H156" s="5"/>
      <c r="I156" s="5"/>
      <c r="J156" s="5"/>
    </row>
    <row r="157" spans="1:10" ht="231.75" customHeight="1">
      <c r="A157" s="26"/>
      <c r="B157" s="20"/>
      <c r="C157" s="16" t="s">
        <v>16</v>
      </c>
      <c r="D157" s="1">
        <f>SUM(E157:J157)</f>
        <v>0</v>
      </c>
      <c r="E157" s="5"/>
      <c r="F157" s="5"/>
      <c r="G157" s="5"/>
      <c r="H157" s="5"/>
      <c r="I157" s="5"/>
      <c r="J157" s="5"/>
    </row>
    <row r="158" spans="1:10" ht="12.75" customHeight="1">
      <c r="A158" s="24" t="s">
        <v>152</v>
      </c>
      <c r="B158" s="20" t="s">
        <v>177</v>
      </c>
      <c r="C158" s="16" t="s">
        <v>12</v>
      </c>
      <c r="D158" s="1">
        <f>D159+D160+D161+D162</f>
        <v>500</v>
      </c>
      <c r="E158" s="1">
        <f t="shared" ref="E158:J158" si="43">E159+E160+E161+E162</f>
        <v>500</v>
      </c>
      <c r="F158" s="1">
        <f t="shared" si="43"/>
        <v>0</v>
      </c>
      <c r="G158" s="1">
        <f t="shared" si="43"/>
        <v>0</v>
      </c>
      <c r="H158" s="1">
        <f t="shared" si="43"/>
        <v>0</v>
      </c>
      <c r="I158" s="1">
        <f t="shared" si="43"/>
        <v>0</v>
      </c>
      <c r="J158" s="1">
        <f t="shared" si="43"/>
        <v>0</v>
      </c>
    </row>
    <row r="159" spans="1:10" ht="12.75" customHeight="1">
      <c r="A159" s="25"/>
      <c r="B159" s="20"/>
      <c r="C159" s="16" t="s">
        <v>13</v>
      </c>
      <c r="D159" s="1">
        <f>SUM(E159:J159)</f>
        <v>0</v>
      </c>
      <c r="E159" s="5"/>
      <c r="F159" s="5"/>
      <c r="G159" s="5"/>
      <c r="H159" s="5"/>
      <c r="I159" s="5"/>
      <c r="J159" s="5"/>
    </row>
    <row r="160" spans="1:10" ht="12.75" customHeight="1">
      <c r="A160" s="25"/>
      <c r="B160" s="20"/>
      <c r="C160" s="16" t="s">
        <v>14</v>
      </c>
      <c r="D160" s="1">
        <f>SUM(E160:J160)</f>
        <v>0</v>
      </c>
      <c r="E160" s="1"/>
      <c r="F160" s="5"/>
      <c r="G160" s="5"/>
      <c r="H160" s="5"/>
      <c r="I160" s="5"/>
      <c r="J160" s="5"/>
    </row>
    <row r="161" spans="1:10" ht="12.75" customHeight="1">
      <c r="A161" s="25"/>
      <c r="B161" s="20"/>
      <c r="C161" s="16" t="s">
        <v>15</v>
      </c>
      <c r="D161" s="1">
        <f>SUM(E161:J161)</f>
        <v>500</v>
      </c>
      <c r="E161" s="1">
        <v>500</v>
      </c>
      <c r="F161" s="5"/>
      <c r="G161" s="5"/>
      <c r="H161" s="5"/>
      <c r="I161" s="5"/>
      <c r="J161" s="5"/>
    </row>
    <row r="162" spans="1:10" ht="14.25" customHeight="1">
      <c r="A162" s="26"/>
      <c r="B162" s="20"/>
      <c r="C162" s="16" t="s">
        <v>16</v>
      </c>
      <c r="D162" s="1">
        <f>SUM(E162:J162)</f>
        <v>0</v>
      </c>
      <c r="E162" s="5"/>
      <c r="F162" s="5"/>
      <c r="G162" s="5"/>
      <c r="H162" s="5"/>
      <c r="I162" s="5"/>
      <c r="J162" s="5"/>
    </row>
    <row r="163" spans="1:10" ht="12.75" customHeight="1">
      <c r="A163" s="19" t="s">
        <v>118</v>
      </c>
      <c r="B163" s="20" t="s">
        <v>53</v>
      </c>
      <c r="C163" s="16" t="s">
        <v>12</v>
      </c>
      <c r="D163" s="1">
        <f>D168</f>
        <v>63233.1</v>
      </c>
      <c r="E163" s="1">
        <f t="shared" ref="E163:J163" si="44">E168+E228+E173+E178</f>
        <v>43577.9</v>
      </c>
      <c r="F163" s="1">
        <f t="shared" si="44"/>
        <v>16323.2</v>
      </c>
      <c r="G163" s="1">
        <f t="shared" si="44"/>
        <v>15081.4</v>
      </c>
      <c r="H163" s="1">
        <f t="shared" si="44"/>
        <v>76401.8</v>
      </c>
      <c r="I163" s="1">
        <f t="shared" si="44"/>
        <v>81735.899999999994</v>
      </c>
      <c r="J163" s="1">
        <f t="shared" si="44"/>
        <v>80153.8</v>
      </c>
    </row>
    <row r="164" spans="1:10" ht="12.75" customHeight="1">
      <c r="A164" s="19"/>
      <c r="B164" s="20"/>
      <c r="C164" s="16" t="s">
        <v>13</v>
      </c>
      <c r="D164" s="1">
        <f>D169</f>
        <v>0</v>
      </c>
      <c r="E164" s="1">
        <f t="shared" ref="E164:J167" si="45">E169+E229+E174+E179</f>
        <v>0</v>
      </c>
      <c r="F164" s="1">
        <f t="shared" si="45"/>
        <v>0</v>
      </c>
      <c r="G164" s="1">
        <f t="shared" si="45"/>
        <v>0</v>
      </c>
      <c r="H164" s="1">
        <f t="shared" si="45"/>
        <v>0</v>
      </c>
      <c r="I164" s="1">
        <f t="shared" si="45"/>
        <v>0</v>
      </c>
      <c r="J164" s="1">
        <f t="shared" si="45"/>
        <v>0</v>
      </c>
    </row>
    <row r="165" spans="1:10" ht="12.75" customHeight="1">
      <c r="A165" s="19"/>
      <c r="B165" s="20"/>
      <c r="C165" s="16" t="s">
        <v>21</v>
      </c>
      <c r="D165" s="1">
        <f>D170</f>
        <v>62600.800000000003</v>
      </c>
      <c r="E165" s="1">
        <f t="shared" si="45"/>
        <v>42730.400000000001</v>
      </c>
      <c r="F165" s="1">
        <f t="shared" si="45"/>
        <v>9750</v>
      </c>
      <c r="G165" s="1">
        <f t="shared" si="45"/>
        <v>10120.4</v>
      </c>
      <c r="H165" s="1">
        <f t="shared" si="45"/>
        <v>68561.100000000006</v>
      </c>
      <c r="I165" s="1">
        <f t="shared" si="45"/>
        <v>72788.5</v>
      </c>
      <c r="J165" s="1">
        <f t="shared" si="45"/>
        <v>73969.600000000006</v>
      </c>
    </row>
    <row r="166" spans="1:10" ht="12.75" customHeight="1">
      <c r="A166" s="19"/>
      <c r="B166" s="20"/>
      <c r="C166" s="16" t="s">
        <v>15</v>
      </c>
      <c r="D166" s="1">
        <f>D171</f>
        <v>632.29999999999995</v>
      </c>
      <c r="E166" s="1">
        <f t="shared" si="45"/>
        <v>847.5</v>
      </c>
      <c r="F166" s="1">
        <f t="shared" si="45"/>
        <v>6573.2</v>
      </c>
      <c r="G166" s="1">
        <f t="shared" si="45"/>
        <v>4961</v>
      </c>
      <c r="H166" s="1">
        <f t="shared" si="45"/>
        <v>7840.7</v>
      </c>
      <c r="I166" s="1">
        <f t="shared" si="45"/>
        <v>8947.4</v>
      </c>
      <c r="J166" s="1">
        <f>J171+J231+J176+J181</f>
        <v>6184.2</v>
      </c>
    </row>
    <row r="167" spans="1:10" ht="12.75" customHeight="1">
      <c r="A167" s="19"/>
      <c r="B167" s="20"/>
      <c r="C167" s="16" t="s">
        <v>16</v>
      </c>
      <c r="D167" s="1">
        <f>D172</f>
        <v>0</v>
      </c>
      <c r="E167" s="1">
        <f t="shared" si="45"/>
        <v>0</v>
      </c>
      <c r="F167" s="1">
        <f t="shared" si="45"/>
        <v>0</v>
      </c>
      <c r="G167" s="1">
        <f t="shared" si="45"/>
        <v>0</v>
      </c>
      <c r="H167" s="1">
        <f t="shared" si="45"/>
        <v>0</v>
      </c>
      <c r="I167" s="1">
        <f t="shared" si="45"/>
        <v>0</v>
      </c>
      <c r="J167" s="1">
        <f t="shared" si="45"/>
        <v>0</v>
      </c>
    </row>
    <row r="168" spans="1:10" ht="12.75" customHeight="1">
      <c r="A168" s="19" t="s">
        <v>119</v>
      </c>
      <c r="B168" s="20" t="s">
        <v>54</v>
      </c>
      <c r="C168" s="16" t="s">
        <v>12</v>
      </c>
      <c r="D168" s="1">
        <f t="shared" ref="D168:J168" si="46">D169+D170+D171+D172</f>
        <v>63233.1</v>
      </c>
      <c r="E168" s="1">
        <f t="shared" si="46"/>
        <v>43162</v>
      </c>
      <c r="F168" s="1">
        <f t="shared" si="46"/>
        <v>9848.5</v>
      </c>
      <c r="G168" s="1">
        <f t="shared" si="46"/>
        <v>10222.6</v>
      </c>
      <c r="H168" s="1">
        <f t="shared" si="46"/>
        <v>0</v>
      </c>
      <c r="I168" s="1">
        <f t="shared" si="46"/>
        <v>0</v>
      </c>
      <c r="J168" s="1">
        <f t="shared" si="46"/>
        <v>0</v>
      </c>
    </row>
    <row r="169" spans="1:10" ht="12.75" customHeight="1">
      <c r="A169" s="19"/>
      <c r="B169" s="20"/>
      <c r="C169" s="16" t="s">
        <v>13</v>
      </c>
      <c r="D169" s="1">
        <f>SUM(E169:J169)</f>
        <v>0</v>
      </c>
      <c r="E169" s="5"/>
      <c r="F169" s="5"/>
      <c r="G169" s="5"/>
      <c r="H169" s="5"/>
      <c r="I169" s="5"/>
      <c r="J169" s="5"/>
    </row>
    <row r="170" spans="1:10" ht="12.75" customHeight="1">
      <c r="A170" s="19"/>
      <c r="B170" s="20"/>
      <c r="C170" s="16" t="s">
        <v>14</v>
      </c>
      <c r="D170" s="1">
        <f>SUM(E170:J170)</f>
        <v>62600.800000000003</v>
      </c>
      <c r="E170" s="1">
        <v>42730.400000000001</v>
      </c>
      <c r="F170" s="5">
        <v>9750</v>
      </c>
      <c r="G170" s="5">
        <v>10120.4</v>
      </c>
      <c r="H170" s="5"/>
      <c r="I170" s="5"/>
      <c r="J170" s="5"/>
    </row>
    <row r="171" spans="1:10" ht="12.75" customHeight="1">
      <c r="A171" s="19"/>
      <c r="B171" s="20"/>
      <c r="C171" s="16" t="s">
        <v>15</v>
      </c>
      <c r="D171" s="1">
        <f>SUM(E171:J171)</f>
        <v>632.29999999999995</v>
      </c>
      <c r="E171" s="1">
        <f>E170/99*1</f>
        <v>431.6</v>
      </c>
      <c r="F171" s="5">
        <f>F170/99*1</f>
        <v>98.5</v>
      </c>
      <c r="G171" s="5">
        <f>G170/99*1</f>
        <v>102.2</v>
      </c>
      <c r="H171" s="5"/>
      <c r="I171" s="5"/>
      <c r="J171" s="5"/>
    </row>
    <row r="172" spans="1:10" ht="12.75" customHeight="1">
      <c r="A172" s="19"/>
      <c r="B172" s="20"/>
      <c r="C172" s="16" t="s">
        <v>16</v>
      </c>
      <c r="D172" s="1">
        <f>SUM(E172:J172)</f>
        <v>0</v>
      </c>
      <c r="E172" s="5"/>
      <c r="F172" s="5"/>
      <c r="G172" s="5"/>
      <c r="H172" s="5"/>
      <c r="I172" s="5"/>
      <c r="J172" s="5"/>
    </row>
    <row r="173" spans="1:10" ht="12.75" customHeight="1">
      <c r="A173" s="19" t="s">
        <v>153</v>
      </c>
      <c r="B173" s="20" t="s">
        <v>55</v>
      </c>
      <c r="C173" s="16" t="s">
        <v>12</v>
      </c>
      <c r="D173" s="1">
        <f t="shared" ref="D173:J173" si="47">D174+D175+D176+D177</f>
        <v>169471.2</v>
      </c>
      <c r="E173" s="1">
        <f t="shared" si="47"/>
        <v>0</v>
      </c>
      <c r="F173" s="1">
        <f t="shared" si="47"/>
        <v>6474.7</v>
      </c>
      <c r="G173" s="1">
        <f t="shared" si="47"/>
        <v>4858.8</v>
      </c>
      <c r="H173" s="1">
        <f t="shared" si="47"/>
        <v>76401.8</v>
      </c>
      <c r="I173" s="1">
        <f t="shared" si="47"/>
        <v>81735.899999999994</v>
      </c>
      <c r="J173" s="1">
        <f t="shared" si="47"/>
        <v>0</v>
      </c>
    </row>
    <row r="174" spans="1:10" ht="12.75" customHeight="1">
      <c r="A174" s="19"/>
      <c r="B174" s="20"/>
      <c r="C174" s="16" t="s">
        <v>13</v>
      </c>
      <c r="D174" s="1">
        <f>SUM(E174:J174)</f>
        <v>0</v>
      </c>
      <c r="E174" s="5"/>
      <c r="F174" s="5"/>
      <c r="G174" s="5"/>
      <c r="H174" s="5"/>
      <c r="I174" s="5"/>
      <c r="J174" s="5"/>
    </row>
    <row r="175" spans="1:10" ht="12.75" customHeight="1">
      <c r="A175" s="19"/>
      <c r="B175" s="20"/>
      <c r="C175" s="16" t="s">
        <v>13</v>
      </c>
      <c r="D175" s="1">
        <f>SUM(E175:J175)</f>
        <v>141349.6</v>
      </c>
      <c r="E175" s="1"/>
      <c r="F175" s="5"/>
      <c r="G175" s="5"/>
      <c r="H175" s="5">
        <v>68561.100000000006</v>
      </c>
      <c r="I175" s="5">
        <v>72788.5</v>
      </c>
      <c r="J175" s="5"/>
    </row>
    <row r="176" spans="1:10" ht="12.75" customHeight="1">
      <c r="A176" s="19"/>
      <c r="B176" s="20"/>
      <c r="C176" s="16" t="s">
        <v>15</v>
      </c>
      <c r="D176" s="1">
        <f>SUM(E176:J176)</f>
        <v>28121.599999999999</v>
      </c>
      <c r="E176" s="1"/>
      <c r="F176" s="5">
        <v>6474.7</v>
      </c>
      <c r="G176" s="5">
        <v>4858.8</v>
      </c>
      <c r="H176" s="5">
        <v>7840.7</v>
      </c>
      <c r="I176" s="5">
        <v>8947.4</v>
      </c>
      <c r="J176" s="5"/>
    </row>
    <row r="177" spans="1:10" ht="12.75" customHeight="1">
      <c r="A177" s="19"/>
      <c r="B177" s="20"/>
      <c r="C177" s="16" t="s">
        <v>16</v>
      </c>
      <c r="D177" s="1">
        <f>SUM(E177:J177)</f>
        <v>0</v>
      </c>
      <c r="E177" s="5"/>
      <c r="F177" s="5"/>
      <c r="G177" s="5"/>
      <c r="H177" s="5"/>
      <c r="I177" s="5"/>
      <c r="J177" s="5"/>
    </row>
    <row r="178" spans="1:10" ht="12.75" customHeight="1">
      <c r="A178" s="19" t="s">
        <v>154</v>
      </c>
      <c r="B178" s="20" t="s">
        <v>56</v>
      </c>
      <c r="C178" s="16" t="s">
        <v>12</v>
      </c>
      <c r="D178" s="1">
        <f t="shared" ref="D178:J178" si="48">D179+D180+D181+D182</f>
        <v>80153.8</v>
      </c>
      <c r="E178" s="1">
        <f t="shared" si="48"/>
        <v>0</v>
      </c>
      <c r="F178" s="1">
        <f t="shared" si="48"/>
        <v>0</v>
      </c>
      <c r="G178" s="1">
        <f t="shared" si="48"/>
        <v>0</v>
      </c>
      <c r="H178" s="1">
        <f t="shared" si="48"/>
        <v>0</v>
      </c>
      <c r="I178" s="1">
        <f t="shared" si="48"/>
        <v>0</v>
      </c>
      <c r="J178" s="1">
        <f t="shared" si="48"/>
        <v>80153.8</v>
      </c>
    </row>
    <row r="179" spans="1:10" ht="12.75" customHeight="1">
      <c r="A179" s="19"/>
      <c r="B179" s="20"/>
      <c r="C179" s="16" t="s">
        <v>13</v>
      </c>
      <c r="D179" s="1">
        <f>SUM(E179:J179)</f>
        <v>0</v>
      </c>
      <c r="E179" s="5"/>
      <c r="F179" s="5"/>
      <c r="G179" s="5"/>
      <c r="H179" s="5"/>
      <c r="I179" s="5"/>
      <c r="J179" s="5"/>
    </row>
    <row r="180" spans="1:10" ht="12.75" customHeight="1">
      <c r="A180" s="19"/>
      <c r="B180" s="20"/>
      <c r="C180" s="16" t="s">
        <v>14</v>
      </c>
      <c r="D180" s="1">
        <f>SUM(E180:J180)</f>
        <v>73969.600000000006</v>
      </c>
      <c r="E180" s="1"/>
      <c r="F180" s="5"/>
      <c r="G180" s="5"/>
      <c r="H180" s="5"/>
      <c r="I180" s="5"/>
      <c r="J180" s="5">
        <v>73969.600000000006</v>
      </c>
    </row>
    <row r="181" spans="1:10" ht="12.75" customHeight="1">
      <c r="A181" s="19"/>
      <c r="B181" s="20"/>
      <c r="C181" s="16" t="s">
        <v>15</v>
      </c>
      <c r="D181" s="1">
        <f>SUM(E181:J181)</f>
        <v>6184.2</v>
      </c>
      <c r="E181" s="1"/>
      <c r="F181" s="5"/>
      <c r="G181" s="5"/>
      <c r="H181" s="5"/>
      <c r="I181" s="5"/>
      <c r="J181" s="5">
        <v>6184.2</v>
      </c>
    </row>
    <row r="182" spans="1:10" ht="12.75" customHeight="1">
      <c r="A182" s="19"/>
      <c r="B182" s="20"/>
      <c r="C182" s="16" t="s">
        <v>16</v>
      </c>
      <c r="D182" s="1">
        <f>SUM(E182:J182)</f>
        <v>0</v>
      </c>
      <c r="E182" s="5"/>
      <c r="F182" s="5"/>
      <c r="G182" s="5"/>
      <c r="H182" s="5"/>
      <c r="I182" s="5"/>
      <c r="J182" s="5"/>
    </row>
    <row r="183" spans="1:10" ht="12.75" hidden="1" customHeight="1">
      <c r="A183" s="19"/>
      <c r="B183" s="20" t="s">
        <v>57</v>
      </c>
      <c r="C183" s="16" t="s">
        <v>12</v>
      </c>
      <c r="D183" s="1">
        <f t="shared" ref="D183:J183" si="49">D184+D185+D186+D187</f>
        <v>0</v>
      </c>
      <c r="E183" s="1">
        <f t="shared" si="49"/>
        <v>0</v>
      </c>
      <c r="F183" s="1">
        <f t="shared" si="49"/>
        <v>0</v>
      </c>
      <c r="G183" s="1">
        <f t="shared" si="49"/>
        <v>0</v>
      </c>
      <c r="H183" s="1">
        <f t="shared" si="49"/>
        <v>0</v>
      </c>
      <c r="I183" s="1">
        <f t="shared" si="49"/>
        <v>0</v>
      </c>
      <c r="J183" s="1">
        <f t="shared" si="49"/>
        <v>0</v>
      </c>
    </row>
    <row r="184" spans="1:10" ht="12.75" hidden="1" customHeight="1">
      <c r="A184" s="19"/>
      <c r="B184" s="20"/>
      <c r="C184" s="16" t="s">
        <v>13</v>
      </c>
      <c r="D184" s="1">
        <f>SUM(E184:J184)</f>
        <v>0</v>
      </c>
      <c r="E184" s="5"/>
      <c r="F184" s="5"/>
      <c r="G184" s="5"/>
      <c r="H184" s="5"/>
      <c r="I184" s="5"/>
      <c r="J184" s="5"/>
    </row>
    <row r="185" spans="1:10" ht="12.75" hidden="1" customHeight="1">
      <c r="A185" s="19"/>
      <c r="B185" s="20"/>
      <c r="C185" s="16" t="s">
        <v>14</v>
      </c>
      <c r="D185" s="1">
        <f>SUM(E185:J185)</f>
        <v>0</v>
      </c>
      <c r="E185" s="1"/>
      <c r="F185" s="5"/>
      <c r="G185" s="5"/>
      <c r="H185" s="5"/>
      <c r="I185" s="5"/>
      <c r="J185" s="5"/>
    </row>
    <row r="186" spans="1:10" ht="12.75" hidden="1" customHeight="1">
      <c r="A186" s="19"/>
      <c r="B186" s="20"/>
      <c r="C186" s="16" t="s">
        <v>15</v>
      </c>
      <c r="D186" s="1">
        <f>SUM(E186:J186)</f>
        <v>0</v>
      </c>
      <c r="E186" s="1"/>
      <c r="F186" s="5"/>
      <c r="G186" s="5"/>
      <c r="H186" s="5"/>
      <c r="I186" s="5"/>
      <c r="J186" s="5"/>
    </row>
    <row r="187" spans="1:10" ht="12.75" hidden="1" customHeight="1">
      <c r="A187" s="19"/>
      <c r="B187" s="20"/>
      <c r="C187" s="16" t="s">
        <v>16</v>
      </c>
      <c r="D187" s="1">
        <f>SUM(E187:J187)</f>
        <v>0</v>
      </c>
      <c r="E187" s="5"/>
      <c r="F187" s="5"/>
      <c r="G187" s="5"/>
      <c r="H187" s="5"/>
      <c r="I187" s="5"/>
      <c r="J187" s="5"/>
    </row>
    <row r="188" spans="1:10" ht="12.75" hidden="1" customHeight="1">
      <c r="A188" s="19"/>
      <c r="B188" s="20" t="s">
        <v>58</v>
      </c>
      <c r="C188" s="16" t="s">
        <v>12</v>
      </c>
      <c r="D188" s="1">
        <f t="shared" ref="D188:J188" si="50">D189+D190+D191+D192</f>
        <v>0</v>
      </c>
      <c r="E188" s="1">
        <f t="shared" si="50"/>
        <v>0</v>
      </c>
      <c r="F188" s="1">
        <f t="shared" si="50"/>
        <v>0</v>
      </c>
      <c r="G188" s="1">
        <f t="shared" si="50"/>
        <v>0</v>
      </c>
      <c r="H188" s="1">
        <f t="shared" si="50"/>
        <v>0</v>
      </c>
      <c r="I188" s="1">
        <f t="shared" si="50"/>
        <v>0</v>
      </c>
      <c r="J188" s="1">
        <f t="shared" si="50"/>
        <v>0</v>
      </c>
    </row>
    <row r="189" spans="1:10" ht="12.75" hidden="1" customHeight="1">
      <c r="A189" s="19"/>
      <c r="B189" s="20"/>
      <c r="C189" s="16" t="s">
        <v>13</v>
      </c>
      <c r="D189" s="1">
        <f>SUM(E189:J189)</f>
        <v>0</v>
      </c>
      <c r="E189" s="5"/>
      <c r="F189" s="5"/>
      <c r="G189" s="5"/>
      <c r="H189" s="5"/>
      <c r="I189" s="5"/>
      <c r="J189" s="5"/>
    </row>
    <row r="190" spans="1:10" ht="12.75" hidden="1" customHeight="1">
      <c r="A190" s="19"/>
      <c r="B190" s="20"/>
      <c r="C190" s="16" t="s">
        <v>14</v>
      </c>
      <c r="D190" s="1">
        <f>SUM(E190:J190)</f>
        <v>0</v>
      </c>
      <c r="E190" s="1"/>
      <c r="F190" s="5"/>
      <c r="G190" s="5"/>
      <c r="H190" s="5"/>
      <c r="I190" s="5"/>
      <c r="J190" s="5"/>
    </row>
    <row r="191" spans="1:10" ht="12.75" hidden="1" customHeight="1">
      <c r="A191" s="19"/>
      <c r="B191" s="20"/>
      <c r="C191" s="16" t="s">
        <v>15</v>
      </c>
      <c r="D191" s="1">
        <f>SUM(E191:J191)</f>
        <v>0</v>
      </c>
      <c r="E191" s="1"/>
      <c r="F191" s="5"/>
      <c r="G191" s="5"/>
      <c r="H191" s="5"/>
      <c r="I191" s="5"/>
      <c r="J191" s="5"/>
    </row>
    <row r="192" spans="1:10" ht="12.75" hidden="1" customHeight="1">
      <c r="A192" s="19"/>
      <c r="B192" s="20"/>
      <c r="C192" s="16" t="s">
        <v>16</v>
      </c>
      <c r="D192" s="1">
        <f>SUM(E192:J192)</f>
        <v>0</v>
      </c>
      <c r="E192" s="5"/>
      <c r="F192" s="5"/>
      <c r="G192" s="5"/>
      <c r="H192" s="5"/>
      <c r="I192" s="5"/>
      <c r="J192" s="5"/>
    </row>
    <row r="193" spans="1:10" ht="12.75" hidden="1" customHeight="1">
      <c r="A193" s="19"/>
      <c r="B193" s="20" t="s">
        <v>70</v>
      </c>
      <c r="C193" s="16" t="s">
        <v>12</v>
      </c>
      <c r="D193" s="1">
        <f t="shared" ref="D193:J193" si="51">D194+D195+D196+D197</f>
        <v>0</v>
      </c>
      <c r="E193" s="1">
        <f t="shared" si="51"/>
        <v>0</v>
      </c>
      <c r="F193" s="1">
        <f t="shared" si="51"/>
        <v>0</v>
      </c>
      <c r="G193" s="1">
        <f t="shared" si="51"/>
        <v>0</v>
      </c>
      <c r="H193" s="1">
        <f t="shared" si="51"/>
        <v>0</v>
      </c>
      <c r="I193" s="1">
        <f t="shared" si="51"/>
        <v>0</v>
      </c>
      <c r="J193" s="1">
        <f t="shared" si="51"/>
        <v>0</v>
      </c>
    </row>
    <row r="194" spans="1:10" ht="12.75" hidden="1" customHeight="1">
      <c r="A194" s="19"/>
      <c r="B194" s="20"/>
      <c r="C194" s="16" t="s">
        <v>13</v>
      </c>
      <c r="D194" s="1">
        <f>SUM(E194:J194)</f>
        <v>0</v>
      </c>
      <c r="E194" s="5"/>
      <c r="F194" s="5"/>
      <c r="G194" s="5"/>
      <c r="H194" s="5"/>
      <c r="I194" s="5"/>
      <c r="J194" s="5"/>
    </row>
    <row r="195" spans="1:10" ht="12.75" hidden="1" customHeight="1">
      <c r="A195" s="19"/>
      <c r="B195" s="20"/>
      <c r="C195" s="16" t="s">
        <v>14</v>
      </c>
      <c r="D195" s="1">
        <f>SUM(E195:J195)</f>
        <v>0</v>
      </c>
      <c r="E195" s="1"/>
      <c r="F195" s="5"/>
      <c r="G195" s="5"/>
      <c r="H195" s="5"/>
      <c r="I195" s="5"/>
      <c r="J195" s="5"/>
    </row>
    <row r="196" spans="1:10" ht="12.75" hidden="1" customHeight="1">
      <c r="A196" s="19"/>
      <c r="B196" s="20"/>
      <c r="C196" s="16" t="s">
        <v>15</v>
      </c>
      <c r="D196" s="1">
        <f>SUM(E196:J196)</f>
        <v>0</v>
      </c>
      <c r="E196" s="1"/>
      <c r="F196" s="5"/>
      <c r="G196" s="5"/>
      <c r="H196" s="5"/>
      <c r="I196" s="5"/>
      <c r="J196" s="5"/>
    </row>
    <row r="197" spans="1:10" ht="12.75" hidden="1" customHeight="1">
      <c r="A197" s="19"/>
      <c r="B197" s="20"/>
      <c r="C197" s="16" t="s">
        <v>16</v>
      </c>
      <c r="D197" s="1">
        <f>SUM(E197:J197)</f>
        <v>0</v>
      </c>
      <c r="E197" s="5"/>
      <c r="F197" s="5"/>
      <c r="G197" s="5"/>
      <c r="H197" s="5"/>
      <c r="I197" s="5"/>
      <c r="J197" s="5"/>
    </row>
    <row r="198" spans="1:10" ht="12.75" hidden="1" customHeight="1">
      <c r="A198" s="19"/>
      <c r="B198" s="20" t="s">
        <v>71</v>
      </c>
      <c r="C198" s="16" t="s">
        <v>12</v>
      </c>
      <c r="D198" s="1">
        <f t="shared" ref="D198:J198" si="52">D199+D200+D201+D202</f>
        <v>0</v>
      </c>
      <c r="E198" s="1">
        <f t="shared" si="52"/>
        <v>0</v>
      </c>
      <c r="F198" s="1">
        <f t="shared" si="52"/>
        <v>0</v>
      </c>
      <c r="G198" s="1">
        <f t="shared" si="52"/>
        <v>0</v>
      </c>
      <c r="H198" s="1">
        <f t="shared" si="52"/>
        <v>0</v>
      </c>
      <c r="I198" s="1">
        <f t="shared" si="52"/>
        <v>0</v>
      </c>
      <c r="J198" s="1">
        <f t="shared" si="52"/>
        <v>0</v>
      </c>
    </row>
    <row r="199" spans="1:10" ht="12.75" hidden="1" customHeight="1">
      <c r="A199" s="19"/>
      <c r="B199" s="20"/>
      <c r="C199" s="16" t="s">
        <v>13</v>
      </c>
      <c r="D199" s="1">
        <f>SUM(E199:J199)</f>
        <v>0</v>
      </c>
      <c r="E199" s="5"/>
      <c r="F199" s="5"/>
      <c r="G199" s="5"/>
      <c r="H199" s="5"/>
      <c r="I199" s="5"/>
      <c r="J199" s="5"/>
    </row>
    <row r="200" spans="1:10" ht="12.75" hidden="1" customHeight="1">
      <c r="A200" s="19"/>
      <c r="B200" s="20"/>
      <c r="C200" s="16" t="s">
        <v>14</v>
      </c>
      <c r="D200" s="1">
        <f>SUM(E200:J200)</f>
        <v>0</v>
      </c>
      <c r="E200" s="1"/>
      <c r="F200" s="5"/>
      <c r="G200" s="5"/>
      <c r="H200" s="5"/>
      <c r="I200" s="5"/>
      <c r="J200" s="5"/>
    </row>
    <row r="201" spans="1:10" ht="12.75" hidden="1" customHeight="1">
      <c r="A201" s="19"/>
      <c r="B201" s="20"/>
      <c r="C201" s="16" t="s">
        <v>15</v>
      </c>
      <c r="D201" s="1">
        <f>SUM(E201:J201)</f>
        <v>0</v>
      </c>
      <c r="E201" s="1"/>
      <c r="F201" s="5"/>
      <c r="G201" s="5"/>
      <c r="H201" s="5"/>
      <c r="I201" s="5"/>
      <c r="J201" s="5"/>
    </row>
    <row r="202" spans="1:10" ht="12.75" hidden="1" customHeight="1">
      <c r="A202" s="19"/>
      <c r="B202" s="20"/>
      <c r="C202" s="16" t="s">
        <v>16</v>
      </c>
      <c r="D202" s="1">
        <f>SUM(E202:J202)</f>
        <v>0</v>
      </c>
      <c r="E202" s="5"/>
      <c r="F202" s="5"/>
      <c r="G202" s="5"/>
      <c r="H202" s="5"/>
      <c r="I202" s="5"/>
      <c r="J202" s="5"/>
    </row>
    <row r="203" spans="1:10" ht="12.75" hidden="1" customHeight="1">
      <c r="A203" s="19"/>
      <c r="B203" s="20" t="s">
        <v>72</v>
      </c>
      <c r="C203" s="16" t="s">
        <v>12</v>
      </c>
      <c r="D203" s="1">
        <f t="shared" ref="D203:J203" si="53">D204+D205+D206+D207</f>
        <v>0</v>
      </c>
      <c r="E203" s="1">
        <f t="shared" si="53"/>
        <v>0</v>
      </c>
      <c r="F203" s="1">
        <f t="shared" si="53"/>
        <v>0</v>
      </c>
      <c r="G203" s="1">
        <f t="shared" si="53"/>
        <v>0</v>
      </c>
      <c r="H203" s="1">
        <f t="shared" si="53"/>
        <v>0</v>
      </c>
      <c r="I203" s="1">
        <f t="shared" si="53"/>
        <v>0</v>
      </c>
      <c r="J203" s="1">
        <f t="shared" si="53"/>
        <v>0</v>
      </c>
    </row>
    <row r="204" spans="1:10" ht="12.75" hidden="1" customHeight="1">
      <c r="A204" s="19"/>
      <c r="B204" s="20"/>
      <c r="C204" s="16" t="s">
        <v>13</v>
      </c>
      <c r="D204" s="1">
        <f>SUM(E204:J204)</f>
        <v>0</v>
      </c>
      <c r="E204" s="5"/>
      <c r="F204" s="5"/>
      <c r="G204" s="5"/>
      <c r="H204" s="5"/>
      <c r="I204" s="5"/>
      <c r="J204" s="5"/>
    </row>
    <row r="205" spans="1:10" ht="12.75" hidden="1" customHeight="1">
      <c r="A205" s="19"/>
      <c r="B205" s="20"/>
      <c r="C205" s="16" t="s">
        <v>14</v>
      </c>
      <c r="D205" s="1">
        <f>SUM(E205:J205)</f>
        <v>0</v>
      </c>
      <c r="E205" s="1"/>
      <c r="F205" s="5"/>
      <c r="G205" s="5"/>
      <c r="H205" s="5"/>
      <c r="I205" s="5"/>
      <c r="J205" s="5"/>
    </row>
    <row r="206" spans="1:10" ht="12.75" hidden="1" customHeight="1">
      <c r="A206" s="19"/>
      <c r="B206" s="20"/>
      <c r="C206" s="16" t="s">
        <v>15</v>
      </c>
      <c r="D206" s="1">
        <f>SUM(E206:J206)</f>
        <v>0</v>
      </c>
      <c r="E206" s="1"/>
      <c r="F206" s="5"/>
      <c r="G206" s="5"/>
      <c r="H206" s="5"/>
      <c r="I206" s="5"/>
      <c r="J206" s="5"/>
    </row>
    <row r="207" spans="1:10" ht="12.75" hidden="1" customHeight="1">
      <c r="A207" s="19"/>
      <c r="B207" s="20"/>
      <c r="C207" s="16" t="s">
        <v>15</v>
      </c>
      <c r="D207" s="1">
        <f>SUM(E207:J207)</f>
        <v>0</v>
      </c>
      <c r="E207" s="5"/>
      <c r="F207" s="5"/>
      <c r="G207" s="5"/>
      <c r="H207" s="5"/>
      <c r="I207" s="5"/>
      <c r="J207" s="5"/>
    </row>
    <row r="208" spans="1:10" ht="12.75" hidden="1" customHeight="1">
      <c r="A208" s="19"/>
      <c r="B208" s="20" t="s">
        <v>73</v>
      </c>
      <c r="C208" s="16" t="s">
        <v>12</v>
      </c>
      <c r="D208" s="1">
        <f t="shared" ref="D208:J208" si="54">D209+D210+D211+D212</f>
        <v>0</v>
      </c>
      <c r="E208" s="1">
        <f t="shared" si="54"/>
        <v>0</v>
      </c>
      <c r="F208" s="1">
        <f t="shared" si="54"/>
        <v>0</v>
      </c>
      <c r="G208" s="1">
        <f t="shared" si="54"/>
        <v>0</v>
      </c>
      <c r="H208" s="1">
        <f t="shared" si="54"/>
        <v>0</v>
      </c>
      <c r="I208" s="1">
        <f t="shared" si="54"/>
        <v>0</v>
      </c>
      <c r="J208" s="1">
        <f t="shared" si="54"/>
        <v>0</v>
      </c>
    </row>
    <row r="209" spans="1:10" ht="12.75" hidden="1" customHeight="1">
      <c r="A209" s="19"/>
      <c r="B209" s="20"/>
      <c r="C209" s="16" t="s">
        <v>13</v>
      </c>
      <c r="D209" s="1">
        <f>SUM(E209:J209)</f>
        <v>0</v>
      </c>
      <c r="E209" s="5"/>
      <c r="F209" s="5"/>
      <c r="G209" s="5"/>
      <c r="H209" s="5"/>
      <c r="I209" s="5"/>
      <c r="J209" s="5"/>
    </row>
    <row r="210" spans="1:10" ht="12.75" hidden="1" customHeight="1">
      <c r="A210" s="19"/>
      <c r="B210" s="20"/>
      <c r="C210" s="16" t="s">
        <v>14</v>
      </c>
      <c r="D210" s="1">
        <f>SUM(E210:J210)</f>
        <v>0</v>
      </c>
      <c r="E210" s="1"/>
      <c r="F210" s="5"/>
      <c r="G210" s="5"/>
      <c r="H210" s="5"/>
      <c r="I210" s="5"/>
      <c r="J210" s="5"/>
    </row>
    <row r="211" spans="1:10" ht="12.75" hidden="1" customHeight="1">
      <c r="A211" s="19"/>
      <c r="B211" s="20"/>
      <c r="C211" s="16" t="s">
        <v>15</v>
      </c>
      <c r="D211" s="1">
        <f>SUM(E211:J211)</f>
        <v>0</v>
      </c>
      <c r="E211" s="1"/>
      <c r="F211" s="5"/>
      <c r="G211" s="5"/>
      <c r="H211" s="5"/>
      <c r="I211" s="5"/>
      <c r="J211" s="5"/>
    </row>
    <row r="212" spans="1:10" ht="12.75" hidden="1" customHeight="1">
      <c r="A212" s="19"/>
      <c r="B212" s="20"/>
      <c r="C212" s="16" t="s">
        <v>16</v>
      </c>
      <c r="D212" s="1">
        <f>SUM(E212:J212)</f>
        <v>0</v>
      </c>
      <c r="E212" s="5"/>
      <c r="F212" s="5"/>
      <c r="G212" s="5"/>
      <c r="H212" s="5"/>
      <c r="I212" s="5"/>
      <c r="J212" s="5"/>
    </row>
    <row r="213" spans="1:10" ht="12.75" hidden="1" customHeight="1">
      <c r="A213" s="19"/>
      <c r="B213" s="20" t="s">
        <v>74</v>
      </c>
      <c r="C213" s="16" t="s">
        <v>12</v>
      </c>
      <c r="D213" s="1">
        <f t="shared" ref="D213:J213" si="55">D214+D215+D216+D217</f>
        <v>0</v>
      </c>
      <c r="E213" s="1">
        <f t="shared" si="55"/>
        <v>0</v>
      </c>
      <c r="F213" s="1">
        <f t="shared" si="55"/>
        <v>0</v>
      </c>
      <c r="G213" s="1">
        <f t="shared" si="55"/>
        <v>0</v>
      </c>
      <c r="H213" s="1">
        <f t="shared" si="55"/>
        <v>0</v>
      </c>
      <c r="I213" s="1">
        <f t="shared" si="55"/>
        <v>0</v>
      </c>
      <c r="J213" s="1">
        <f t="shared" si="55"/>
        <v>0</v>
      </c>
    </row>
    <row r="214" spans="1:10" ht="12.75" hidden="1" customHeight="1">
      <c r="A214" s="19"/>
      <c r="B214" s="20"/>
      <c r="C214" s="16" t="s">
        <v>13</v>
      </c>
      <c r="D214" s="1">
        <f>SUM(E214:J214)</f>
        <v>0</v>
      </c>
      <c r="E214" s="5"/>
      <c r="F214" s="5"/>
      <c r="G214" s="5"/>
      <c r="H214" s="5"/>
      <c r="I214" s="5"/>
      <c r="J214" s="5"/>
    </row>
    <row r="215" spans="1:10" ht="12.75" hidden="1" customHeight="1">
      <c r="A215" s="19"/>
      <c r="B215" s="20"/>
      <c r="C215" s="16" t="s">
        <v>14</v>
      </c>
      <c r="D215" s="1">
        <f>SUM(E215:J215)</f>
        <v>0</v>
      </c>
      <c r="E215" s="1"/>
      <c r="F215" s="5"/>
      <c r="G215" s="5"/>
      <c r="H215" s="5"/>
      <c r="I215" s="5"/>
      <c r="J215" s="5"/>
    </row>
    <row r="216" spans="1:10" ht="12.75" hidden="1" customHeight="1">
      <c r="A216" s="19"/>
      <c r="B216" s="20"/>
      <c r="C216" s="16" t="s">
        <v>15</v>
      </c>
      <c r="D216" s="1">
        <f>SUM(E216:J216)</f>
        <v>0</v>
      </c>
      <c r="E216" s="1"/>
      <c r="F216" s="5"/>
      <c r="G216" s="5"/>
      <c r="H216" s="5"/>
      <c r="I216" s="5"/>
      <c r="J216" s="5"/>
    </row>
    <row r="217" spans="1:10" ht="12.75" hidden="1" customHeight="1">
      <c r="A217" s="19"/>
      <c r="B217" s="20"/>
      <c r="C217" s="16" t="s">
        <v>16</v>
      </c>
      <c r="D217" s="1">
        <f>SUM(E217:J217)</f>
        <v>0</v>
      </c>
      <c r="E217" s="5"/>
      <c r="F217" s="5"/>
      <c r="G217" s="5"/>
      <c r="H217" s="5"/>
      <c r="I217" s="5"/>
      <c r="J217" s="5"/>
    </row>
    <row r="218" spans="1:10" ht="12.75" hidden="1" customHeight="1">
      <c r="A218" s="19"/>
      <c r="B218" s="20" t="s">
        <v>75</v>
      </c>
      <c r="C218" s="16" t="s">
        <v>12</v>
      </c>
      <c r="D218" s="1">
        <f t="shared" ref="D218:J218" si="56">D219+D220+D221+D222</f>
        <v>0</v>
      </c>
      <c r="E218" s="1">
        <f t="shared" si="56"/>
        <v>0</v>
      </c>
      <c r="F218" s="1">
        <f t="shared" si="56"/>
        <v>0</v>
      </c>
      <c r="G218" s="1">
        <f t="shared" si="56"/>
        <v>0</v>
      </c>
      <c r="H218" s="1">
        <f t="shared" si="56"/>
        <v>0</v>
      </c>
      <c r="I218" s="1">
        <f t="shared" si="56"/>
        <v>0</v>
      </c>
      <c r="J218" s="1">
        <f t="shared" si="56"/>
        <v>0</v>
      </c>
    </row>
    <row r="219" spans="1:10" ht="12.75" hidden="1" customHeight="1">
      <c r="A219" s="19"/>
      <c r="B219" s="20"/>
      <c r="C219" s="16" t="s">
        <v>13</v>
      </c>
      <c r="D219" s="1">
        <f>SUM(E219:J219)</f>
        <v>0</v>
      </c>
      <c r="E219" s="5"/>
      <c r="F219" s="5"/>
      <c r="G219" s="5"/>
      <c r="H219" s="5"/>
      <c r="I219" s="5"/>
      <c r="J219" s="5"/>
    </row>
    <row r="220" spans="1:10" ht="12.75" hidden="1" customHeight="1">
      <c r="A220" s="19"/>
      <c r="B220" s="20"/>
      <c r="C220" s="16" t="s">
        <v>14</v>
      </c>
      <c r="D220" s="1">
        <f>SUM(E220:J220)</f>
        <v>0</v>
      </c>
      <c r="E220" s="1"/>
      <c r="F220" s="5"/>
      <c r="G220" s="5"/>
      <c r="H220" s="5"/>
      <c r="I220" s="5"/>
      <c r="J220" s="5"/>
    </row>
    <row r="221" spans="1:10" ht="12.75" hidden="1" customHeight="1">
      <c r="A221" s="19"/>
      <c r="B221" s="20"/>
      <c r="C221" s="16" t="s">
        <v>15</v>
      </c>
      <c r="D221" s="1">
        <f>SUM(E221:J221)</f>
        <v>0</v>
      </c>
      <c r="E221" s="1"/>
      <c r="F221" s="5"/>
      <c r="G221" s="5"/>
      <c r="H221" s="5"/>
      <c r="I221" s="5"/>
      <c r="J221" s="5"/>
    </row>
    <row r="222" spans="1:10" ht="12.75" hidden="1" customHeight="1">
      <c r="A222" s="19"/>
      <c r="B222" s="20"/>
      <c r="C222" s="16" t="s">
        <v>16</v>
      </c>
      <c r="D222" s="1">
        <f>SUM(E222:J222)</f>
        <v>0</v>
      </c>
      <c r="E222" s="5"/>
      <c r="F222" s="5"/>
      <c r="G222" s="5"/>
      <c r="H222" s="5"/>
      <c r="I222" s="5"/>
      <c r="J222" s="5"/>
    </row>
    <row r="223" spans="1:10" ht="12.75" hidden="1" customHeight="1">
      <c r="A223" s="19"/>
      <c r="B223" s="20" t="s">
        <v>76</v>
      </c>
      <c r="C223" s="16" t="s">
        <v>12</v>
      </c>
      <c r="D223" s="1">
        <f t="shared" ref="D223:J223" si="57">D224+D225+D226+D227</f>
        <v>0</v>
      </c>
      <c r="E223" s="1">
        <f t="shared" si="57"/>
        <v>0</v>
      </c>
      <c r="F223" s="1">
        <f t="shared" si="57"/>
        <v>0</v>
      </c>
      <c r="G223" s="1">
        <f t="shared" si="57"/>
        <v>0</v>
      </c>
      <c r="H223" s="1">
        <f t="shared" si="57"/>
        <v>0</v>
      </c>
      <c r="I223" s="1">
        <f t="shared" si="57"/>
        <v>0</v>
      </c>
      <c r="J223" s="1">
        <f t="shared" si="57"/>
        <v>0</v>
      </c>
    </row>
    <row r="224" spans="1:10" ht="12.75" hidden="1" customHeight="1">
      <c r="A224" s="19"/>
      <c r="B224" s="20"/>
      <c r="C224" s="16" t="s">
        <v>13</v>
      </c>
      <c r="D224" s="1">
        <f>SUM(E224:J224)</f>
        <v>0</v>
      </c>
      <c r="E224" s="5"/>
      <c r="F224" s="5"/>
      <c r="G224" s="5"/>
      <c r="H224" s="5"/>
      <c r="I224" s="5"/>
      <c r="J224" s="5"/>
    </row>
    <row r="225" spans="1:10" ht="12.75" hidden="1" customHeight="1">
      <c r="A225" s="19"/>
      <c r="B225" s="20"/>
      <c r="C225" s="16" t="s">
        <v>14</v>
      </c>
      <c r="D225" s="1">
        <f>SUM(E225:J225)</f>
        <v>0</v>
      </c>
      <c r="E225" s="1"/>
      <c r="F225" s="5"/>
      <c r="G225" s="5"/>
      <c r="H225" s="5"/>
      <c r="I225" s="5"/>
      <c r="J225" s="5"/>
    </row>
    <row r="226" spans="1:10" ht="12.75" hidden="1" customHeight="1">
      <c r="A226" s="19"/>
      <c r="B226" s="20"/>
      <c r="C226" s="16" t="s">
        <v>15</v>
      </c>
      <c r="D226" s="1">
        <f>SUM(E226:J226)</f>
        <v>0</v>
      </c>
      <c r="E226" s="1"/>
      <c r="F226" s="5"/>
      <c r="G226" s="5"/>
      <c r="H226" s="5"/>
      <c r="I226" s="5"/>
      <c r="J226" s="5"/>
    </row>
    <row r="227" spans="1:10" ht="12.75" hidden="1" customHeight="1">
      <c r="A227" s="19"/>
      <c r="B227" s="20"/>
      <c r="C227" s="16" t="s">
        <v>16</v>
      </c>
      <c r="D227" s="1">
        <f>SUM(E227:J227)</f>
        <v>0</v>
      </c>
      <c r="E227" s="5"/>
      <c r="F227" s="5"/>
      <c r="G227" s="5"/>
      <c r="H227" s="5"/>
      <c r="I227" s="5"/>
      <c r="J227" s="5"/>
    </row>
    <row r="228" spans="1:10" ht="12.75" customHeight="1">
      <c r="A228" s="19" t="s">
        <v>155</v>
      </c>
      <c r="B228" s="20" t="s">
        <v>129</v>
      </c>
      <c r="C228" s="16" t="s">
        <v>12</v>
      </c>
      <c r="D228" s="1">
        <f t="shared" ref="D228:J228" si="58">D229+D230+D231+D232</f>
        <v>415.9</v>
      </c>
      <c r="E228" s="1">
        <f t="shared" si="58"/>
        <v>415.9</v>
      </c>
      <c r="F228" s="1">
        <f t="shared" si="58"/>
        <v>0</v>
      </c>
      <c r="G228" s="1">
        <f t="shared" si="58"/>
        <v>0</v>
      </c>
      <c r="H228" s="1">
        <f t="shared" si="58"/>
        <v>0</v>
      </c>
      <c r="I228" s="1">
        <f t="shared" si="58"/>
        <v>0</v>
      </c>
      <c r="J228" s="1">
        <f t="shared" si="58"/>
        <v>0</v>
      </c>
    </row>
    <row r="229" spans="1:10" ht="12.75" customHeight="1">
      <c r="A229" s="19"/>
      <c r="B229" s="20"/>
      <c r="C229" s="16" t="s">
        <v>13</v>
      </c>
      <c r="D229" s="1">
        <f>SUM(E229:J229)</f>
        <v>0</v>
      </c>
      <c r="E229" s="5"/>
      <c r="F229" s="5"/>
      <c r="G229" s="5"/>
      <c r="H229" s="5"/>
      <c r="I229" s="5"/>
      <c r="J229" s="5"/>
    </row>
    <row r="230" spans="1:10" ht="12.75" customHeight="1">
      <c r="A230" s="19"/>
      <c r="B230" s="20"/>
      <c r="C230" s="16" t="s">
        <v>14</v>
      </c>
      <c r="D230" s="1">
        <f>SUM(E230:J230)</f>
        <v>0</v>
      </c>
      <c r="E230" s="1">
        <v>0</v>
      </c>
      <c r="F230" s="5"/>
      <c r="G230" s="5"/>
      <c r="H230" s="5"/>
      <c r="I230" s="5"/>
      <c r="J230" s="5"/>
    </row>
    <row r="231" spans="1:10" ht="12.75" customHeight="1">
      <c r="A231" s="19"/>
      <c r="B231" s="20"/>
      <c r="C231" s="16" t="s">
        <v>15</v>
      </c>
      <c r="D231" s="1">
        <f>SUM(E231:J231)</f>
        <v>415.9</v>
      </c>
      <c r="E231" s="1">
        <v>415.9</v>
      </c>
      <c r="F231" s="5"/>
      <c r="G231" s="5"/>
      <c r="H231" s="5"/>
      <c r="I231" s="5"/>
      <c r="J231" s="5"/>
    </row>
    <row r="232" spans="1:10" ht="12.75" customHeight="1">
      <c r="A232" s="19"/>
      <c r="B232" s="20"/>
      <c r="C232" s="16" t="s">
        <v>16</v>
      </c>
      <c r="D232" s="1">
        <f>SUM(E232:J232)</f>
        <v>0</v>
      </c>
      <c r="E232" s="5"/>
      <c r="F232" s="5"/>
      <c r="G232" s="5"/>
      <c r="H232" s="5"/>
      <c r="I232" s="5"/>
      <c r="J232" s="5"/>
    </row>
    <row r="233" spans="1:10" ht="12.75" customHeight="1">
      <c r="A233" s="19" t="s">
        <v>120</v>
      </c>
      <c r="B233" s="20" t="s">
        <v>121</v>
      </c>
      <c r="C233" s="16" t="s">
        <v>12</v>
      </c>
      <c r="D233" s="1">
        <f t="shared" ref="D233:F237" si="59">D278</f>
        <v>26666</v>
      </c>
      <c r="E233" s="1">
        <f t="shared" si="59"/>
        <v>26666</v>
      </c>
      <c r="F233" s="1">
        <f t="shared" si="59"/>
        <v>0</v>
      </c>
      <c r="G233" s="1">
        <f>G234+G235+G236+G237</f>
        <v>1830.1</v>
      </c>
      <c r="H233" s="1">
        <f>H234+H235+H236+H237</f>
        <v>3000</v>
      </c>
      <c r="I233" s="1">
        <f>I234+I235+I236+I237</f>
        <v>0</v>
      </c>
      <c r="J233" s="1">
        <f>J234+J235+J236+J237</f>
        <v>0</v>
      </c>
    </row>
    <row r="234" spans="1:10" ht="12.75" customHeight="1">
      <c r="A234" s="19"/>
      <c r="B234" s="20"/>
      <c r="C234" s="16" t="s">
        <v>13</v>
      </c>
      <c r="D234" s="1">
        <f t="shared" si="59"/>
        <v>0</v>
      </c>
      <c r="E234" s="1">
        <f t="shared" si="59"/>
        <v>0</v>
      </c>
      <c r="F234" s="1">
        <f t="shared" si="59"/>
        <v>0</v>
      </c>
      <c r="G234" s="1">
        <f>G279</f>
        <v>0</v>
      </c>
      <c r="H234" s="1">
        <f>H279</f>
        <v>0</v>
      </c>
      <c r="I234" s="1">
        <f>I279</f>
        <v>0</v>
      </c>
      <c r="J234" s="1">
        <f>J279</f>
        <v>0</v>
      </c>
    </row>
    <row r="235" spans="1:10" ht="12.75" customHeight="1">
      <c r="A235" s="19"/>
      <c r="B235" s="20"/>
      <c r="C235" s="16" t="s">
        <v>21</v>
      </c>
      <c r="D235" s="1">
        <f t="shared" si="59"/>
        <v>26399.3</v>
      </c>
      <c r="E235" s="1">
        <f t="shared" si="59"/>
        <v>26399.3</v>
      </c>
      <c r="F235" s="1">
        <f t="shared" si="59"/>
        <v>0</v>
      </c>
      <c r="G235" s="1">
        <f>G280</f>
        <v>0</v>
      </c>
      <c r="H235" s="1">
        <v>3000</v>
      </c>
      <c r="I235" s="1"/>
      <c r="J235" s="1">
        <f>J280</f>
        <v>0</v>
      </c>
    </row>
    <row r="236" spans="1:10" ht="12.75" customHeight="1">
      <c r="A236" s="19"/>
      <c r="B236" s="20"/>
      <c r="C236" s="16" t="s">
        <v>15</v>
      </c>
      <c r="D236" s="1">
        <f t="shared" si="59"/>
        <v>266.7</v>
      </c>
      <c r="E236" s="1">
        <f t="shared" si="59"/>
        <v>266.7</v>
      </c>
      <c r="F236" s="1">
        <f t="shared" si="59"/>
        <v>0</v>
      </c>
      <c r="G236" s="1">
        <v>1830.1</v>
      </c>
      <c r="H236" s="1">
        <v>0</v>
      </c>
      <c r="I236" s="1">
        <f>I281</f>
        <v>0</v>
      </c>
      <c r="J236" s="1">
        <f>J281</f>
        <v>0</v>
      </c>
    </row>
    <row r="237" spans="1:10" ht="12.75" customHeight="1">
      <c r="A237" s="19"/>
      <c r="B237" s="20"/>
      <c r="C237" s="16" t="s">
        <v>16</v>
      </c>
      <c r="D237" s="1">
        <f t="shared" si="59"/>
        <v>0</v>
      </c>
      <c r="E237" s="1">
        <f t="shared" si="59"/>
        <v>0</v>
      </c>
      <c r="F237" s="1">
        <f t="shared" si="59"/>
        <v>0</v>
      </c>
      <c r="G237" s="1">
        <f>G282</f>
        <v>0</v>
      </c>
      <c r="H237" s="1">
        <f>H282</f>
        <v>0</v>
      </c>
      <c r="I237" s="1">
        <f>I282</f>
        <v>0</v>
      </c>
      <c r="J237" s="1">
        <f>J282</f>
        <v>0</v>
      </c>
    </row>
    <row r="238" spans="1:10" ht="12.75" hidden="1" customHeight="1">
      <c r="A238" s="19"/>
      <c r="B238" s="20" t="s">
        <v>59</v>
      </c>
      <c r="C238" s="16" t="s">
        <v>12</v>
      </c>
      <c r="D238" s="1">
        <f t="shared" ref="D238:D277" si="60">D283</f>
        <v>0</v>
      </c>
      <c r="E238" s="1">
        <f t="shared" ref="E238:J238" si="61">E239+E240+E241+E242</f>
        <v>0</v>
      </c>
      <c r="F238" s="1">
        <f t="shared" si="61"/>
        <v>0</v>
      </c>
      <c r="G238" s="1">
        <f t="shared" si="61"/>
        <v>0</v>
      </c>
      <c r="H238" s="1">
        <f t="shared" si="61"/>
        <v>0</v>
      </c>
      <c r="I238" s="1">
        <f t="shared" si="61"/>
        <v>0</v>
      </c>
      <c r="J238" s="1">
        <f t="shared" si="61"/>
        <v>0</v>
      </c>
    </row>
    <row r="239" spans="1:10" ht="12.75" hidden="1" customHeight="1">
      <c r="A239" s="19"/>
      <c r="B239" s="20"/>
      <c r="C239" s="16" t="s">
        <v>13</v>
      </c>
      <c r="D239" s="1">
        <f t="shared" si="60"/>
        <v>0</v>
      </c>
      <c r="E239" s="5"/>
      <c r="F239" s="5"/>
      <c r="G239" s="5"/>
      <c r="H239" s="5"/>
      <c r="I239" s="5"/>
      <c r="J239" s="5"/>
    </row>
    <row r="240" spans="1:10" ht="12.75" hidden="1" customHeight="1">
      <c r="A240" s="19"/>
      <c r="B240" s="20"/>
      <c r="C240" s="16" t="s">
        <v>14</v>
      </c>
      <c r="D240" s="1">
        <f t="shared" si="60"/>
        <v>0</v>
      </c>
      <c r="E240" s="1"/>
      <c r="F240" s="5"/>
      <c r="G240" s="5"/>
      <c r="H240" s="5"/>
      <c r="I240" s="5"/>
      <c r="J240" s="5"/>
    </row>
    <row r="241" spans="1:10" ht="12.75" hidden="1" customHeight="1">
      <c r="A241" s="19"/>
      <c r="B241" s="20"/>
      <c r="C241" s="16" t="s">
        <v>15</v>
      </c>
      <c r="D241" s="1">
        <f t="shared" si="60"/>
        <v>0</v>
      </c>
      <c r="E241" s="1"/>
      <c r="F241" s="5"/>
      <c r="G241" s="5"/>
      <c r="H241" s="5"/>
      <c r="I241" s="5"/>
      <c r="J241" s="5"/>
    </row>
    <row r="242" spans="1:10" ht="12.75" hidden="1" customHeight="1">
      <c r="A242" s="19"/>
      <c r="B242" s="20"/>
      <c r="C242" s="16" t="s">
        <v>16</v>
      </c>
      <c r="D242" s="1">
        <f t="shared" si="60"/>
        <v>0</v>
      </c>
      <c r="E242" s="5"/>
      <c r="F242" s="5"/>
      <c r="G242" s="5"/>
      <c r="H242" s="5"/>
      <c r="I242" s="5"/>
      <c r="J242" s="5"/>
    </row>
    <row r="243" spans="1:10" ht="12.75" hidden="1" customHeight="1">
      <c r="A243" s="19"/>
      <c r="B243" s="20" t="s">
        <v>60</v>
      </c>
      <c r="C243" s="16" t="s">
        <v>12</v>
      </c>
      <c r="D243" s="1">
        <f t="shared" si="60"/>
        <v>0</v>
      </c>
      <c r="E243" s="1">
        <f t="shared" ref="E243:J243" si="62">E244+E245+E246+E247</f>
        <v>0</v>
      </c>
      <c r="F243" s="1">
        <f t="shared" si="62"/>
        <v>0</v>
      </c>
      <c r="G243" s="1">
        <f t="shared" si="62"/>
        <v>0</v>
      </c>
      <c r="H243" s="1">
        <f t="shared" si="62"/>
        <v>0</v>
      </c>
      <c r="I243" s="1">
        <f t="shared" si="62"/>
        <v>0</v>
      </c>
      <c r="J243" s="1">
        <f t="shared" si="62"/>
        <v>0</v>
      </c>
    </row>
    <row r="244" spans="1:10" ht="12.75" hidden="1" customHeight="1">
      <c r="A244" s="19"/>
      <c r="B244" s="20"/>
      <c r="C244" s="16" t="s">
        <v>13</v>
      </c>
      <c r="D244" s="1">
        <f t="shared" si="60"/>
        <v>0</v>
      </c>
      <c r="E244" s="5"/>
      <c r="F244" s="5"/>
      <c r="G244" s="5"/>
      <c r="H244" s="5"/>
      <c r="I244" s="5"/>
      <c r="J244" s="5"/>
    </row>
    <row r="245" spans="1:10" ht="12.75" hidden="1" customHeight="1">
      <c r="A245" s="19"/>
      <c r="B245" s="20"/>
      <c r="C245" s="16" t="s">
        <v>14</v>
      </c>
      <c r="D245" s="1">
        <f t="shared" si="60"/>
        <v>0</v>
      </c>
      <c r="E245" s="1"/>
      <c r="F245" s="5"/>
      <c r="G245" s="5"/>
      <c r="H245" s="5"/>
      <c r="I245" s="5"/>
      <c r="J245" s="5"/>
    </row>
    <row r="246" spans="1:10" ht="12.75" hidden="1" customHeight="1">
      <c r="A246" s="19"/>
      <c r="B246" s="20"/>
      <c r="C246" s="16" t="s">
        <v>15</v>
      </c>
      <c r="D246" s="1">
        <f t="shared" si="60"/>
        <v>0</v>
      </c>
      <c r="E246" s="1"/>
      <c r="F246" s="5"/>
      <c r="G246" s="5"/>
      <c r="H246" s="5"/>
      <c r="I246" s="5"/>
      <c r="J246" s="5"/>
    </row>
    <row r="247" spans="1:10" ht="12.75" hidden="1" customHeight="1">
      <c r="A247" s="19"/>
      <c r="B247" s="20"/>
      <c r="C247" s="16" t="s">
        <v>16</v>
      </c>
      <c r="D247" s="1">
        <f t="shared" si="60"/>
        <v>0</v>
      </c>
      <c r="E247" s="5"/>
      <c r="F247" s="5"/>
      <c r="G247" s="5"/>
      <c r="H247" s="5"/>
      <c r="I247" s="5"/>
      <c r="J247" s="5"/>
    </row>
    <row r="248" spans="1:10" ht="12.75" hidden="1" customHeight="1">
      <c r="A248" s="19"/>
      <c r="B248" s="20" t="s">
        <v>61</v>
      </c>
      <c r="C248" s="16" t="s">
        <v>12</v>
      </c>
      <c r="D248" s="1">
        <f t="shared" si="60"/>
        <v>0</v>
      </c>
      <c r="E248" s="1">
        <f t="shared" ref="E248:J248" si="63">E249+E250+E251+E252</f>
        <v>0</v>
      </c>
      <c r="F248" s="1">
        <f t="shared" si="63"/>
        <v>0</v>
      </c>
      <c r="G248" s="1">
        <f t="shared" si="63"/>
        <v>0</v>
      </c>
      <c r="H248" s="1">
        <f t="shared" si="63"/>
        <v>0</v>
      </c>
      <c r="I248" s="1">
        <f t="shared" si="63"/>
        <v>0</v>
      </c>
      <c r="J248" s="1">
        <f t="shared" si="63"/>
        <v>0</v>
      </c>
    </row>
    <row r="249" spans="1:10" ht="12.75" hidden="1" customHeight="1">
      <c r="A249" s="19"/>
      <c r="B249" s="20"/>
      <c r="C249" s="16" t="s">
        <v>13</v>
      </c>
      <c r="D249" s="1">
        <f t="shared" si="60"/>
        <v>0</v>
      </c>
      <c r="E249" s="5"/>
      <c r="F249" s="5"/>
      <c r="G249" s="5"/>
      <c r="H249" s="5"/>
      <c r="I249" s="5"/>
      <c r="J249" s="5"/>
    </row>
    <row r="250" spans="1:10" ht="12.75" hidden="1" customHeight="1">
      <c r="A250" s="19"/>
      <c r="B250" s="20"/>
      <c r="C250" s="16" t="s">
        <v>14</v>
      </c>
      <c r="D250" s="1">
        <f t="shared" si="60"/>
        <v>0</v>
      </c>
      <c r="E250" s="1"/>
      <c r="F250" s="5"/>
      <c r="G250" s="5"/>
      <c r="H250" s="5"/>
      <c r="I250" s="5"/>
      <c r="J250" s="5"/>
    </row>
    <row r="251" spans="1:10" ht="12.75" hidden="1" customHeight="1">
      <c r="A251" s="19"/>
      <c r="B251" s="20"/>
      <c r="C251" s="16" t="s">
        <v>15</v>
      </c>
      <c r="D251" s="1">
        <f t="shared" si="60"/>
        <v>0</v>
      </c>
      <c r="E251" s="1"/>
      <c r="F251" s="5"/>
      <c r="G251" s="5"/>
      <c r="H251" s="5"/>
      <c r="I251" s="5"/>
      <c r="J251" s="5"/>
    </row>
    <row r="252" spans="1:10" ht="12.75" hidden="1" customHeight="1">
      <c r="A252" s="19"/>
      <c r="B252" s="20"/>
      <c r="C252" s="16" t="s">
        <v>16</v>
      </c>
      <c r="D252" s="1">
        <f t="shared" si="60"/>
        <v>0</v>
      </c>
      <c r="E252" s="5"/>
      <c r="F252" s="5"/>
      <c r="G252" s="5"/>
      <c r="H252" s="5"/>
      <c r="I252" s="5"/>
      <c r="J252" s="5"/>
    </row>
    <row r="253" spans="1:10" ht="12.75" hidden="1" customHeight="1">
      <c r="A253" s="19"/>
      <c r="B253" s="20" t="s">
        <v>62</v>
      </c>
      <c r="C253" s="16" t="s">
        <v>12</v>
      </c>
      <c r="D253" s="1">
        <f t="shared" si="60"/>
        <v>0</v>
      </c>
      <c r="E253" s="1">
        <f t="shared" ref="E253:J253" si="64">E254+E255+E256+E257</f>
        <v>0</v>
      </c>
      <c r="F253" s="1">
        <f t="shared" si="64"/>
        <v>0</v>
      </c>
      <c r="G253" s="1">
        <f t="shared" si="64"/>
        <v>0</v>
      </c>
      <c r="H253" s="1">
        <f t="shared" si="64"/>
        <v>0</v>
      </c>
      <c r="I253" s="1">
        <f t="shared" si="64"/>
        <v>0</v>
      </c>
      <c r="J253" s="1">
        <f t="shared" si="64"/>
        <v>0</v>
      </c>
    </row>
    <row r="254" spans="1:10" ht="12.75" hidden="1" customHeight="1">
      <c r="A254" s="19"/>
      <c r="B254" s="20"/>
      <c r="C254" s="16" t="s">
        <v>13</v>
      </c>
      <c r="D254" s="1">
        <f t="shared" si="60"/>
        <v>0</v>
      </c>
      <c r="E254" s="5"/>
      <c r="F254" s="5"/>
      <c r="G254" s="5"/>
      <c r="H254" s="5"/>
      <c r="I254" s="5"/>
      <c r="J254" s="5"/>
    </row>
    <row r="255" spans="1:10" ht="12.75" hidden="1" customHeight="1">
      <c r="A255" s="19"/>
      <c r="B255" s="20"/>
      <c r="C255" s="16" t="s">
        <v>14</v>
      </c>
      <c r="D255" s="1">
        <f t="shared" si="60"/>
        <v>0</v>
      </c>
      <c r="E255" s="1"/>
      <c r="F255" s="5"/>
      <c r="G255" s="5"/>
      <c r="H255" s="5"/>
      <c r="I255" s="5"/>
      <c r="J255" s="5"/>
    </row>
    <row r="256" spans="1:10" ht="12.75" hidden="1" customHeight="1">
      <c r="A256" s="19"/>
      <c r="B256" s="20"/>
      <c r="C256" s="16" t="s">
        <v>15</v>
      </c>
      <c r="D256" s="1">
        <f t="shared" si="60"/>
        <v>0</v>
      </c>
      <c r="E256" s="1"/>
      <c r="F256" s="5"/>
      <c r="G256" s="5"/>
      <c r="H256" s="5"/>
      <c r="I256" s="5"/>
      <c r="J256" s="5"/>
    </row>
    <row r="257" spans="1:10" ht="12.75" hidden="1" customHeight="1">
      <c r="A257" s="19"/>
      <c r="B257" s="20"/>
      <c r="C257" s="16" t="s">
        <v>16</v>
      </c>
      <c r="D257" s="1">
        <f t="shared" si="60"/>
        <v>0</v>
      </c>
      <c r="E257" s="5"/>
      <c r="F257" s="5"/>
      <c r="G257" s="5"/>
      <c r="H257" s="5"/>
      <c r="I257" s="5"/>
      <c r="J257" s="5"/>
    </row>
    <row r="258" spans="1:10" ht="12.75" hidden="1" customHeight="1">
      <c r="A258" s="19"/>
      <c r="B258" s="20" t="s">
        <v>63</v>
      </c>
      <c r="C258" s="16" t="s">
        <v>16</v>
      </c>
      <c r="D258" s="1">
        <f t="shared" si="60"/>
        <v>0</v>
      </c>
      <c r="E258" s="1">
        <f t="shared" ref="E258:J258" si="65">E259+E260+E261+E262</f>
        <v>0</v>
      </c>
      <c r="F258" s="1">
        <f t="shared" si="65"/>
        <v>0</v>
      </c>
      <c r="G258" s="1">
        <f t="shared" si="65"/>
        <v>0</v>
      </c>
      <c r="H258" s="1">
        <f t="shared" si="65"/>
        <v>0</v>
      </c>
      <c r="I258" s="1">
        <f t="shared" si="65"/>
        <v>0</v>
      </c>
      <c r="J258" s="1">
        <f t="shared" si="65"/>
        <v>0</v>
      </c>
    </row>
    <row r="259" spans="1:10" ht="12.75" hidden="1" customHeight="1">
      <c r="A259" s="19"/>
      <c r="B259" s="20"/>
      <c r="C259" s="16" t="s">
        <v>13</v>
      </c>
      <c r="D259" s="1">
        <f t="shared" si="60"/>
        <v>0</v>
      </c>
      <c r="E259" s="5"/>
      <c r="F259" s="5"/>
      <c r="G259" s="5"/>
      <c r="H259" s="5"/>
      <c r="I259" s="5"/>
      <c r="J259" s="5"/>
    </row>
    <row r="260" spans="1:10" ht="12.75" hidden="1" customHeight="1">
      <c r="A260" s="19"/>
      <c r="B260" s="20"/>
      <c r="C260" s="16" t="s">
        <v>14</v>
      </c>
      <c r="D260" s="1">
        <f t="shared" si="60"/>
        <v>0</v>
      </c>
      <c r="E260" s="1"/>
      <c r="F260" s="5"/>
      <c r="G260" s="5"/>
      <c r="H260" s="5"/>
      <c r="I260" s="5"/>
      <c r="J260" s="5"/>
    </row>
    <row r="261" spans="1:10" ht="12.75" hidden="1" customHeight="1">
      <c r="A261" s="19"/>
      <c r="B261" s="20"/>
      <c r="C261" s="16" t="s">
        <v>15</v>
      </c>
      <c r="D261" s="1">
        <f t="shared" si="60"/>
        <v>0</v>
      </c>
      <c r="E261" s="1"/>
      <c r="F261" s="5"/>
      <c r="G261" s="5"/>
      <c r="H261" s="5"/>
      <c r="I261" s="5"/>
      <c r="J261" s="5"/>
    </row>
    <row r="262" spans="1:10" ht="12.75" hidden="1" customHeight="1">
      <c r="A262" s="19"/>
      <c r="B262" s="20"/>
      <c r="C262" s="16" t="s">
        <v>16</v>
      </c>
      <c r="D262" s="1">
        <f t="shared" si="60"/>
        <v>0</v>
      </c>
      <c r="E262" s="5"/>
      <c r="F262" s="5"/>
      <c r="G262" s="5"/>
      <c r="H262" s="5"/>
      <c r="I262" s="5"/>
      <c r="J262" s="5"/>
    </row>
    <row r="263" spans="1:10" ht="12.75" hidden="1" customHeight="1">
      <c r="A263" s="19"/>
      <c r="B263" s="20" t="s">
        <v>64</v>
      </c>
      <c r="C263" s="16" t="s">
        <v>12</v>
      </c>
      <c r="D263" s="1">
        <f t="shared" si="60"/>
        <v>0</v>
      </c>
      <c r="E263" s="1">
        <f t="shared" ref="E263:J263" si="66">E264+E265+E266+E267</f>
        <v>0</v>
      </c>
      <c r="F263" s="1">
        <f t="shared" si="66"/>
        <v>0</v>
      </c>
      <c r="G263" s="1">
        <f t="shared" si="66"/>
        <v>0</v>
      </c>
      <c r="H263" s="1">
        <f t="shared" si="66"/>
        <v>0</v>
      </c>
      <c r="I263" s="1">
        <f t="shared" si="66"/>
        <v>0</v>
      </c>
      <c r="J263" s="1">
        <f t="shared" si="66"/>
        <v>0</v>
      </c>
    </row>
    <row r="264" spans="1:10" ht="12.75" hidden="1" customHeight="1">
      <c r="A264" s="19"/>
      <c r="B264" s="20"/>
      <c r="C264" s="16" t="s">
        <v>13</v>
      </c>
      <c r="D264" s="1">
        <f t="shared" si="60"/>
        <v>0</v>
      </c>
      <c r="E264" s="5"/>
      <c r="F264" s="5"/>
      <c r="G264" s="5"/>
      <c r="H264" s="5"/>
      <c r="I264" s="5"/>
      <c r="J264" s="5"/>
    </row>
    <row r="265" spans="1:10" ht="12.75" hidden="1" customHeight="1">
      <c r="A265" s="19"/>
      <c r="B265" s="20"/>
      <c r="C265" s="16" t="s">
        <v>14</v>
      </c>
      <c r="D265" s="1">
        <f t="shared" si="60"/>
        <v>0</v>
      </c>
      <c r="E265" s="1"/>
      <c r="F265" s="5"/>
      <c r="G265" s="5"/>
      <c r="H265" s="5"/>
      <c r="I265" s="5"/>
      <c r="J265" s="5"/>
    </row>
    <row r="266" spans="1:10" ht="12.75" hidden="1" customHeight="1">
      <c r="A266" s="19"/>
      <c r="B266" s="20"/>
      <c r="C266" s="16" t="s">
        <v>15</v>
      </c>
      <c r="D266" s="1">
        <f t="shared" si="60"/>
        <v>0</v>
      </c>
      <c r="E266" s="1"/>
      <c r="F266" s="5"/>
      <c r="G266" s="5"/>
      <c r="H266" s="5"/>
      <c r="I266" s="5"/>
      <c r="J266" s="5"/>
    </row>
    <row r="267" spans="1:10" ht="12.75" hidden="1" customHeight="1">
      <c r="A267" s="19"/>
      <c r="B267" s="20"/>
      <c r="C267" s="16" t="s">
        <v>16</v>
      </c>
      <c r="D267" s="1">
        <f t="shared" si="60"/>
        <v>0</v>
      </c>
      <c r="E267" s="5"/>
      <c r="F267" s="5"/>
      <c r="G267" s="5"/>
      <c r="H267" s="5"/>
      <c r="I267" s="5"/>
      <c r="J267" s="5"/>
    </row>
    <row r="268" spans="1:10" ht="12.75" hidden="1" customHeight="1">
      <c r="A268" s="19"/>
      <c r="B268" s="20" t="s">
        <v>65</v>
      </c>
      <c r="C268" s="16" t="s">
        <v>12</v>
      </c>
      <c r="D268" s="1">
        <f t="shared" si="60"/>
        <v>0</v>
      </c>
      <c r="E268" s="1">
        <f t="shared" ref="E268:J268" si="67">E269+E270+E271+E272</f>
        <v>0</v>
      </c>
      <c r="F268" s="1">
        <f t="shared" si="67"/>
        <v>0</v>
      </c>
      <c r="G268" s="1">
        <f t="shared" si="67"/>
        <v>0</v>
      </c>
      <c r="H268" s="1">
        <f t="shared" si="67"/>
        <v>0</v>
      </c>
      <c r="I268" s="1">
        <f t="shared" si="67"/>
        <v>0</v>
      </c>
      <c r="J268" s="1">
        <f t="shared" si="67"/>
        <v>0</v>
      </c>
    </row>
    <row r="269" spans="1:10" ht="12.75" hidden="1" customHeight="1">
      <c r="A269" s="19"/>
      <c r="B269" s="20"/>
      <c r="C269" s="16" t="s">
        <v>13</v>
      </c>
      <c r="D269" s="1">
        <f t="shared" si="60"/>
        <v>0</v>
      </c>
      <c r="E269" s="5"/>
      <c r="F269" s="5"/>
      <c r="G269" s="5"/>
      <c r="H269" s="5"/>
      <c r="I269" s="5"/>
      <c r="J269" s="5"/>
    </row>
    <row r="270" spans="1:10" ht="12.75" hidden="1" customHeight="1">
      <c r="A270" s="19"/>
      <c r="B270" s="20"/>
      <c r="C270" s="16" t="s">
        <v>14</v>
      </c>
      <c r="D270" s="1">
        <f t="shared" si="60"/>
        <v>0</v>
      </c>
      <c r="E270" s="1"/>
      <c r="F270" s="5"/>
      <c r="G270" s="5"/>
      <c r="H270" s="5"/>
      <c r="I270" s="5"/>
      <c r="J270" s="5"/>
    </row>
    <row r="271" spans="1:10" ht="12.75" hidden="1" customHeight="1">
      <c r="A271" s="19"/>
      <c r="B271" s="20"/>
      <c r="C271" s="16" t="s">
        <v>15</v>
      </c>
      <c r="D271" s="1">
        <f t="shared" si="60"/>
        <v>0</v>
      </c>
      <c r="E271" s="1"/>
      <c r="F271" s="5"/>
      <c r="G271" s="5"/>
      <c r="H271" s="5"/>
      <c r="I271" s="5"/>
      <c r="J271" s="5"/>
    </row>
    <row r="272" spans="1:10" ht="12.75" hidden="1" customHeight="1">
      <c r="A272" s="19"/>
      <c r="B272" s="20"/>
      <c r="C272" s="16" t="s">
        <v>16</v>
      </c>
      <c r="D272" s="1">
        <f t="shared" si="60"/>
        <v>0</v>
      </c>
      <c r="E272" s="5"/>
      <c r="F272" s="5"/>
      <c r="G272" s="5"/>
      <c r="H272" s="5"/>
      <c r="I272" s="5"/>
      <c r="J272" s="5"/>
    </row>
    <row r="273" spans="1:10" ht="12.75" hidden="1" customHeight="1">
      <c r="A273" s="19"/>
      <c r="B273" s="20" t="s">
        <v>66</v>
      </c>
      <c r="C273" s="16" t="s">
        <v>12</v>
      </c>
      <c r="D273" s="1">
        <f t="shared" si="60"/>
        <v>0</v>
      </c>
      <c r="E273" s="1">
        <f t="shared" ref="E273:J273" si="68">E274+E275+E276+E277</f>
        <v>0</v>
      </c>
      <c r="F273" s="1">
        <f t="shared" si="68"/>
        <v>0</v>
      </c>
      <c r="G273" s="1">
        <f t="shared" si="68"/>
        <v>0</v>
      </c>
      <c r="H273" s="1">
        <f t="shared" si="68"/>
        <v>0</v>
      </c>
      <c r="I273" s="1">
        <f t="shared" si="68"/>
        <v>0</v>
      </c>
      <c r="J273" s="1">
        <f t="shared" si="68"/>
        <v>0</v>
      </c>
    </row>
    <row r="274" spans="1:10" ht="12.75" hidden="1" customHeight="1">
      <c r="A274" s="19"/>
      <c r="B274" s="20"/>
      <c r="C274" s="16" t="s">
        <v>13</v>
      </c>
      <c r="D274" s="1">
        <f t="shared" si="60"/>
        <v>0</v>
      </c>
      <c r="E274" s="5"/>
      <c r="F274" s="5"/>
      <c r="G274" s="5"/>
      <c r="H274" s="5"/>
      <c r="I274" s="5"/>
      <c r="J274" s="5"/>
    </row>
    <row r="275" spans="1:10" ht="12.75" hidden="1" customHeight="1">
      <c r="A275" s="19"/>
      <c r="B275" s="20"/>
      <c r="C275" s="16" t="s">
        <v>14</v>
      </c>
      <c r="D275" s="1">
        <f t="shared" si="60"/>
        <v>0</v>
      </c>
      <c r="E275" s="1"/>
      <c r="F275" s="5"/>
      <c r="G275" s="5"/>
      <c r="H275" s="5"/>
      <c r="I275" s="5"/>
      <c r="J275" s="5"/>
    </row>
    <row r="276" spans="1:10" ht="12.75" hidden="1" customHeight="1">
      <c r="A276" s="19"/>
      <c r="B276" s="20"/>
      <c r="C276" s="16" t="s">
        <v>15</v>
      </c>
      <c r="D276" s="1">
        <f t="shared" si="60"/>
        <v>0</v>
      </c>
      <c r="E276" s="1"/>
      <c r="F276" s="5"/>
      <c r="G276" s="5"/>
      <c r="H276" s="5"/>
      <c r="I276" s="5"/>
      <c r="J276" s="5"/>
    </row>
    <row r="277" spans="1:10" ht="12.75" hidden="1" customHeight="1">
      <c r="A277" s="19"/>
      <c r="B277" s="20"/>
      <c r="C277" s="16" t="s">
        <v>16</v>
      </c>
      <c r="D277" s="1">
        <f t="shared" si="60"/>
        <v>0</v>
      </c>
      <c r="E277" s="5"/>
      <c r="F277" s="5"/>
      <c r="G277" s="5"/>
      <c r="H277" s="5"/>
      <c r="I277" s="5"/>
      <c r="J277" s="5"/>
    </row>
    <row r="278" spans="1:10" ht="12.75" customHeight="1">
      <c r="A278" s="19" t="s">
        <v>123</v>
      </c>
      <c r="B278" s="20" t="s">
        <v>122</v>
      </c>
      <c r="C278" s="16" t="s">
        <v>12</v>
      </c>
      <c r="D278" s="1">
        <f t="shared" ref="D278:J278" si="69">D279+D280+D281+D282</f>
        <v>26666</v>
      </c>
      <c r="E278" s="1">
        <f t="shared" si="69"/>
        <v>26666</v>
      </c>
      <c r="F278" s="1">
        <f t="shared" si="69"/>
        <v>0</v>
      </c>
      <c r="G278" s="1">
        <f t="shared" si="69"/>
        <v>0</v>
      </c>
      <c r="H278" s="1">
        <f t="shared" si="69"/>
        <v>0</v>
      </c>
      <c r="I278" s="1">
        <f t="shared" si="69"/>
        <v>0</v>
      </c>
      <c r="J278" s="1">
        <f t="shared" si="69"/>
        <v>0</v>
      </c>
    </row>
    <row r="279" spans="1:10" ht="12.75" customHeight="1">
      <c r="A279" s="19"/>
      <c r="B279" s="20"/>
      <c r="C279" s="16" t="s">
        <v>13</v>
      </c>
      <c r="D279" s="1">
        <f>SUM(E279:J279)</f>
        <v>0</v>
      </c>
      <c r="E279" s="5"/>
      <c r="F279" s="5"/>
      <c r="G279" s="5"/>
      <c r="H279" s="5"/>
      <c r="I279" s="5"/>
      <c r="J279" s="5"/>
    </row>
    <row r="280" spans="1:10" ht="12.75" customHeight="1">
      <c r="A280" s="19"/>
      <c r="B280" s="20"/>
      <c r="C280" s="16" t="s">
        <v>14</v>
      </c>
      <c r="D280" s="1">
        <f>SUM(E280:J280)</f>
        <v>26399.3</v>
      </c>
      <c r="E280" s="1">
        <v>26399.3</v>
      </c>
      <c r="F280" s="5"/>
      <c r="G280" s="5"/>
      <c r="H280" s="5"/>
      <c r="I280" s="5"/>
      <c r="J280" s="5"/>
    </row>
    <row r="281" spans="1:10" ht="12.75" customHeight="1">
      <c r="A281" s="19"/>
      <c r="B281" s="20"/>
      <c r="C281" s="16" t="s">
        <v>15</v>
      </c>
      <c r="D281" s="1">
        <f>SUM(E281:J281)</f>
        <v>266.7</v>
      </c>
      <c r="E281" s="1">
        <f>E280/99*1</f>
        <v>266.7</v>
      </c>
      <c r="F281" s="5"/>
      <c r="G281" s="5"/>
      <c r="H281" s="5"/>
      <c r="I281" s="5"/>
      <c r="J281" s="5"/>
    </row>
    <row r="282" spans="1:10" ht="12.75" customHeight="1">
      <c r="A282" s="19"/>
      <c r="B282" s="20"/>
      <c r="C282" s="16" t="s">
        <v>16</v>
      </c>
      <c r="D282" s="1">
        <f>SUM(E282:J282)</f>
        <v>0</v>
      </c>
      <c r="E282" s="5"/>
      <c r="F282" s="5"/>
      <c r="G282" s="5"/>
      <c r="H282" s="5"/>
      <c r="I282" s="5"/>
      <c r="J282" s="5"/>
    </row>
    <row r="283" spans="1:10" ht="12.75" hidden="1" customHeight="1">
      <c r="A283" s="19"/>
      <c r="B283" s="20" t="s">
        <v>67</v>
      </c>
      <c r="C283" s="16" t="s">
        <v>12</v>
      </c>
      <c r="D283" s="1">
        <f t="shared" ref="D283:J283" si="70">D284+D285+D286+D287</f>
        <v>0</v>
      </c>
      <c r="E283" s="1">
        <f t="shared" si="70"/>
        <v>0</v>
      </c>
      <c r="F283" s="1">
        <f t="shared" si="70"/>
        <v>0</v>
      </c>
      <c r="G283" s="1">
        <f t="shared" si="70"/>
        <v>0</v>
      </c>
      <c r="H283" s="1">
        <f t="shared" si="70"/>
        <v>0</v>
      </c>
      <c r="I283" s="1">
        <f t="shared" si="70"/>
        <v>0</v>
      </c>
      <c r="J283" s="1">
        <f t="shared" si="70"/>
        <v>0</v>
      </c>
    </row>
    <row r="284" spans="1:10" ht="12.75" hidden="1" customHeight="1">
      <c r="A284" s="19"/>
      <c r="B284" s="20"/>
      <c r="C284" s="16" t="s">
        <v>13</v>
      </c>
      <c r="D284" s="1">
        <f>SUM(E284:J284)</f>
        <v>0</v>
      </c>
      <c r="E284" s="5"/>
      <c r="F284" s="5"/>
      <c r="G284" s="5"/>
      <c r="H284" s="5"/>
      <c r="I284" s="5"/>
      <c r="J284" s="5"/>
    </row>
    <row r="285" spans="1:10" ht="12.75" hidden="1" customHeight="1">
      <c r="A285" s="19"/>
      <c r="B285" s="20"/>
      <c r="C285" s="16" t="s">
        <v>14</v>
      </c>
      <c r="D285" s="1">
        <f>SUM(E285:J285)</f>
        <v>0</v>
      </c>
      <c r="E285" s="1"/>
      <c r="F285" s="5"/>
      <c r="G285" s="5"/>
      <c r="H285" s="5"/>
      <c r="I285" s="5"/>
      <c r="J285" s="5"/>
    </row>
    <row r="286" spans="1:10" ht="12.75" hidden="1" customHeight="1">
      <c r="A286" s="19"/>
      <c r="B286" s="20"/>
      <c r="C286" s="16" t="s">
        <v>15</v>
      </c>
      <c r="D286" s="1">
        <f>SUM(E286:J286)</f>
        <v>0</v>
      </c>
      <c r="E286" s="1"/>
      <c r="F286" s="5"/>
      <c r="G286" s="5"/>
      <c r="H286" s="5"/>
      <c r="I286" s="5"/>
      <c r="J286" s="5"/>
    </row>
    <row r="287" spans="1:10" ht="12.75" hidden="1" customHeight="1">
      <c r="A287" s="19"/>
      <c r="B287" s="20"/>
      <c r="C287" s="16" t="s">
        <v>16</v>
      </c>
      <c r="D287" s="1">
        <f>SUM(E287:J287)</f>
        <v>0</v>
      </c>
      <c r="E287" s="5"/>
      <c r="F287" s="5"/>
      <c r="G287" s="5"/>
      <c r="H287" s="5"/>
      <c r="I287" s="5"/>
      <c r="J287" s="5"/>
    </row>
    <row r="288" spans="1:10" ht="12.75" hidden="1" customHeight="1">
      <c r="A288" s="19"/>
      <c r="B288" s="20" t="s">
        <v>68</v>
      </c>
      <c r="C288" s="16" t="s">
        <v>12</v>
      </c>
      <c r="D288" s="1">
        <f t="shared" ref="D288:J288" si="71">D289+D290+D291+D292</f>
        <v>0</v>
      </c>
      <c r="E288" s="1">
        <f t="shared" si="71"/>
        <v>0</v>
      </c>
      <c r="F288" s="1">
        <f t="shared" si="71"/>
        <v>0</v>
      </c>
      <c r="G288" s="1">
        <f t="shared" si="71"/>
        <v>0</v>
      </c>
      <c r="H288" s="1">
        <f t="shared" si="71"/>
        <v>0</v>
      </c>
      <c r="I288" s="1">
        <f t="shared" si="71"/>
        <v>0</v>
      </c>
      <c r="J288" s="1">
        <f t="shared" si="71"/>
        <v>0</v>
      </c>
    </row>
    <row r="289" spans="1:10" ht="12.75" hidden="1" customHeight="1">
      <c r="A289" s="19"/>
      <c r="B289" s="20"/>
      <c r="C289" s="16" t="s">
        <v>13</v>
      </c>
      <c r="D289" s="1">
        <f>SUM(E289:J289)</f>
        <v>0</v>
      </c>
      <c r="E289" s="5"/>
      <c r="F289" s="5"/>
      <c r="G289" s="5"/>
      <c r="H289" s="5"/>
      <c r="I289" s="5"/>
      <c r="J289" s="5"/>
    </row>
    <row r="290" spans="1:10" ht="12.75" hidden="1" customHeight="1">
      <c r="A290" s="19"/>
      <c r="B290" s="20"/>
      <c r="C290" s="16" t="s">
        <v>14</v>
      </c>
      <c r="D290" s="1">
        <f>SUM(E290:J290)</f>
        <v>0</v>
      </c>
      <c r="E290" s="1"/>
      <c r="F290" s="5"/>
      <c r="G290" s="5"/>
      <c r="H290" s="5"/>
      <c r="I290" s="5"/>
      <c r="J290" s="5"/>
    </row>
    <row r="291" spans="1:10" ht="12.75" hidden="1" customHeight="1">
      <c r="A291" s="19"/>
      <c r="B291" s="20"/>
      <c r="C291" s="16" t="s">
        <v>15</v>
      </c>
      <c r="D291" s="1">
        <f>SUM(E291:J291)</f>
        <v>0</v>
      </c>
      <c r="E291" s="1"/>
      <c r="F291" s="5"/>
      <c r="G291" s="5"/>
      <c r="H291" s="5"/>
      <c r="I291" s="5"/>
      <c r="J291" s="5"/>
    </row>
    <row r="292" spans="1:10" ht="12.75" hidden="1" customHeight="1">
      <c r="A292" s="19"/>
      <c r="B292" s="20"/>
      <c r="C292" s="16" t="s">
        <v>16</v>
      </c>
      <c r="D292" s="1">
        <f>SUM(E292:J292)</f>
        <v>0</v>
      </c>
      <c r="E292" s="5"/>
      <c r="F292" s="5"/>
      <c r="G292" s="5"/>
      <c r="H292" s="5"/>
      <c r="I292" s="5"/>
      <c r="J292" s="5"/>
    </row>
    <row r="293" spans="1:10" ht="12.75" hidden="1" customHeight="1">
      <c r="A293" s="19"/>
      <c r="B293" s="20" t="s">
        <v>69</v>
      </c>
      <c r="C293" s="16" t="s">
        <v>12</v>
      </c>
      <c r="D293" s="1">
        <f t="shared" ref="D293:J293" si="72">D294+D295+D296+D297</f>
        <v>0</v>
      </c>
      <c r="E293" s="1">
        <f t="shared" si="72"/>
        <v>0</v>
      </c>
      <c r="F293" s="1">
        <f t="shared" si="72"/>
        <v>0</v>
      </c>
      <c r="G293" s="1">
        <f t="shared" si="72"/>
        <v>0</v>
      </c>
      <c r="H293" s="1">
        <f t="shared" si="72"/>
        <v>0</v>
      </c>
      <c r="I293" s="1">
        <f t="shared" si="72"/>
        <v>0</v>
      </c>
      <c r="J293" s="1">
        <f t="shared" si="72"/>
        <v>0</v>
      </c>
    </row>
    <row r="294" spans="1:10" ht="12.75" hidden="1" customHeight="1">
      <c r="A294" s="19"/>
      <c r="B294" s="20"/>
      <c r="C294" s="16" t="s">
        <v>13</v>
      </c>
      <c r="D294" s="1">
        <f>SUM(E294:J294)</f>
        <v>0</v>
      </c>
      <c r="E294" s="5"/>
      <c r="F294" s="5"/>
      <c r="G294" s="5"/>
      <c r="H294" s="5"/>
      <c r="I294" s="5"/>
      <c r="J294" s="5"/>
    </row>
    <row r="295" spans="1:10" ht="12.75" hidden="1" customHeight="1">
      <c r="A295" s="19"/>
      <c r="B295" s="20"/>
      <c r="C295" s="16" t="s">
        <v>14</v>
      </c>
      <c r="D295" s="1">
        <f>SUM(E295:J295)</f>
        <v>0</v>
      </c>
      <c r="E295" s="1"/>
      <c r="F295" s="5"/>
      <c r="G295" s="5"/>
      <c r="H295" s="5"/>
      <c r="I295" s="5"/>
      <c r="J295" s="5"/>
    </row>
    <row r="296" spans="1:10" ht="12.75" hidden="1" customHeight="1">
      <c r="A296" s="19"/>
      <c r="B296" s="20"/>
      <c r="C296" s="16" t="s">
        <v>14</v>
      </c>
      <c r="D296" s="1">
        <f>SUM(E296:J296)</f>
        <v>0</v>
      </c>
      <c r="E296" s="1"/>
      <c r="F296" s="5"/>
      <c r="G296" s="5"/>
      <c r="H296" s="5"/>
      <c r="I296" s="5"/>
      <c r="J296" s="5"/>
    </row>
    <row r="297" spans="1:10" ht="12.75" hidden="1" customHeight="1">
      <c r="A297" s="19"/>
      <c r="B297" s="20"/>
      <c r="C297" s="16" t="s">
        <v>16</v>
      </c>
      <c r="D297" s="1">
        <f>SUM(E297:J297)</f>
        <v>0</v>
      </c>
      <c r="E297" s="5"/>
      <c r="F297" s="5"/>
      <c r="G297" s="5"/>
      <c r="H297" s="5"/>
      <c r="I297" s="5"/>
      <c r="J297" s="5"/>
    </row>
    <row r="298" spans="1:10" ht="12.75" hidden="1" customHeight="1">
      <c r="A298" s="19"/>
      <c r="B298" s="20" t="s">
        <v>70</v>
      </c>
      <c r="C298" s="16" t="s">
        <v>12</v>
      </c>
      <c r="D298" s="1">
        <f t="shared" ref="D298:J298" si="73">D299+D300+D301+D302</f>
        <v>0</v>
      </c>
      <c r="E298" s="1">
        <f t="shared" si="73"/>
        <v>0</v>
      </c>
      <c r="F298" s="1">
        <f t="shared" si="73"/>
        <v>0</v>
      </c>
      <c r="G298" s="1">
        <f t="shared" si="73"/>
        <v>0</v>
      </c>
      <c r="H298" s="1">
        <f t="shared" si="73"/>
        <v>0</v>
      </c>
      <c r="I298" s="1">
        <f t="shared" si="73"/>
        <v>0</v>
      </c>
      <c r="J298" s="1">
        <f t="shared" si="73"/>
        <v>0</v>
      </c>
    </row>
    <row r="299" spans="1:10" ht="12.75" hidden="1" customHeight="1">
      <c r="A299" s="19"/>
      <c r="B299" s="20"/>
      <c r="C299" s="16" t="s">
        <v>13</v>
      </c>
      <c r="D299" s="1">
        <f>SUM(E299:J299)</f>
        <v>0</v>
      </c>
      <c r="E299" s="5"/>
      <c r="F299" s="5"/>
      <c r="G299" s="5"/>
      <c r="H299" s="5"/>
      <c r="I299" s="5"/>
      <c r="J299" s="5"/>
    </row>
    <row r="300" spans="1:10" ht="12.75" hidden="1" customHeight="1">
      <c r="A300" s="19"/>
      <c r="B300" s="20"/>
      <c r="C300" s="16" t="s">
        <v>14</v>
      </c>
      <c r="D300" s="1">
        <f>SUM(E300:J300)</f>
        <v>0</v>
      </c>
      <c r="E300" s="1"/>
      <c r="F300" s="5"/>
      <c r="G300" s="5"/>
      <c r="H300" s="5"/>
      <c r="I300" s="5"/>
      <c r="J300" s="5"/>
    </row>
    <row r="301" spans="1:10" ht="12.75" hidden="1" customHeight="1">
      <c r="A301" s="19"/>
      <c r="B301" s="20"/>
      <c r="C301" s="16" t="s">
        <v>15</v>
      </c>
      <c r="D301" s="1">
        <f>SUM(E301:J301)</f>
        <v>0</v>
      </c>
      <c r="E301" s="1"/>
      <c r="F301" s="5"/>
      <c r="G301" s="5"/>
      <c r="H301" s="5"/>
      <c r="I301" s="5"/>
      <c r="J301" s="5"/>
    </row>
    <row r="302" spans="1:10" ht="12.75" hidden="1" customHeight="1">
      <c r="A302" s="19"/>
      <c r="B302" s="20"/>
      <c r="C302" s="16" t="s">
        <v>16</v>
      </c>
      <c r="D302" s="1">
        <f>SUM(E302:J302)</f>
        <v>0</v>
      </c>
      <c r="E302" s="5"/>
      <c r="F302" s="5"/>
      <c r="G302" s="5"/>
      <c r="H302" s="5"/>
      <c r="I302" s="5"/>
      <c r="J302" s="5"/>
    </row>
    <row r="303" spans="1:10" ht="12.75" hidden="1" customHeight="1">
      <c r="A303" s="19"/>
      <c r="B303" s="20" t="s">
        <v>71</v>
      </c>
      <c r="C303" s="16" t="s">
        <v>12</v>
      </c>
      <c r="D303" s="1">
        <f t="shared" ref="D303:J303" si="74">D304+D305+D306+D307</f>
        <v>0</v>
      </c>
      <c r="E303" s="1">
        <f t="shared" si="74"/>
        <v>0</v>
      </c>
      <c r="F303" s="1">
        <f t="shared" si="74"/>
        <v>0</v>
      </c>
      <c r="G303" s="1">
        <f t="shared" si="74"/>
        <v>0</v>
      </c>
      <c r="H303" s="1">
        <f t="shared" si="74"/>
        <v>0</v>
      </c>
      <c r="I303" s="1">
        <f t="shared" si="74"/>
        <v>0</v>
      </c>
      <c r="J303" s="1">
        <f t="shared" si="74"/>
        <v>0</v>
      </c>
    </row>
    <row r="304" spans="1:10" ht="12.75" hidden="1" customHeight="1">
      <c r="A304" s="19"/>
      <c r="B304" s="20"/>
      <c r="C304" s="16" t="s">
        <v>13</v>
      </c>
      <c r="D304" s="1">
        <f>SUM(E304:J304)</f>
        <v>0</v>
      </c>
      <c r="E304" s="5"/>
      <c r="F304" s="5"/>
      <c r="G304" s="5"/>
      <c r="H304" s="5"/>
      <c r="I304" s="5"/>
      <c r="J304" s="5"/>
    </row>
    <row r="305" spans="1:10" ht="12.75" hidden="1" customHeight="1">
      <c r="A305" s="19"/>
      <c r="B305" s="20"/>
      <c r="C305" s="16" t="s">
        <v>14</v>
      </c>
      <c r="D305" s="1">
        <f>SUM(E305:J305)</f>
        <v>0</v>
      </c>
      <c r="E305" s="1"/>
      <c r="F305" s="5"/>
      <c r="G305" s="5"/>
      <c r="H305" s="5"/>
      <c r="I305" s="5"/>
      <c r="J305" s="5"/>
    </row>
    <row r="306" spans="1:10" ht="12.75" hidden="1" customHeight="1">
      <c r="A306" s="19"/>
      <c r="B306" s="20"/>
      <c r="C306" s="16" t="s">
        <v>15</v>
      </c>
      <c r="D306" s="1">
        <f>SUM(E306:J306)</f>
        <v>0</v>
      </c>
      <c r="E306" s="1"/>
      <c r="F306" s="5"/>
      <c r="G306" s="5"/>
      <c r="H306" s="5"/>
      <c r="I306" s="5"/>
      <c r="J306" s="5"/>
    </row>
    <row r="307" spans="1:10" ht="12.75" hidden="1" customHeight="1">
      <c r="A307" s="19"/>
      <c r="B307" s="20"/>
      <c r="C307" s="16" t="s">
        <v>16</v>
      </c>
      <c r="D307" s="1">
        <f>SUM(E307:J307)</f>
        <v>0</v>
      </c>
      <c r="E307" s="5"/>
      <c r="F307" s="5"/>
      <c r="G307" s="5"/>
      <c r="H307" s="5"/>
      <c r="I307" s="5"/>
      <c r="J307" s="5"/>
    </row>
    <row r="308" spans="1:10" ht="12.75" hidden="1" customHeight="1">
      <c r="A308" s="19"/>
      <c r="B308" s="20" t="s">
        <v>72</v>
      </c>
      <c r="C308" s="16" t="s">
        <v>12</v>
      </c>
      <c r="D308" s="1">
        <f t="shared" ref="D308:J308" si="75">D309+D310+D311+D312</f>
        <v>0</v>
      </c>
      <c r="E308" s="1">
        <f t="shared" si="75"/>
        <v>0</v>
      </c>
      <c r="F308" s="1">
        <f t="shared" si="75"/>
        <v>0</v>
      </c>
      <c r="G308" s="1">
        <f t="shared" si="75"/>
        <v>0</v>
      </c>
      <c r="H308" s="1">
        <f t="shared" si="75"/>
        <v>0</v>
      </c>
      <c r="I308" s="1">
        <f t="shared" si="75"/>
        <v>0</v>
      </c>
      <c r="J308" s="1">
        <f t="shared" si="75"/>
        <v>0</v>
      </c>
    </row>
    <row r="309" spans="1:10" ht="12.75" hidden="1" customHeight="1">
      <c r="A309" s="19"/>
      <c r="B309" s="20"/>
      <c r="C309" s="16" t="s">
        <v>13</v>
      </c>
      <c r="D309" s="1">
        <f>SUM(E309:J309)</f>
        <v>0</v>
      </c>
      <c r="E309" s="5"/>
      <c r="F309" s="5"/>
      <c r="G309" s="5"/>
      <c r="H309" s="5"/>
      <c r="I309" s="5"/>
      <c r="J309" s="5"/>
    </row>
    <row r="310" spans="1:10" ht="12.75" hidden="1" customHeight="1">
      <c r="A310" s="19"/>
      <c r="B310" s="20"/>
      <c r="C310" s="16" t="s">
        <v>14</v>
      </c>
      <c r="D310" s="1">
        <f>SUM(E310:J310)</f>
        <v>0</v>
      </c>
      <c r="E310" s="1"/>
      <c r="F310" s="5"/>
      <c r="G310" s="5"/>
      <c r="H310" s="5"/>
      <c r="I310" s="5"/>
      <c r="J310" s="5"/>
    </row>
    <row r="311" spans="1:10" ht="12.75" hidden="1" customHeight="1">
      <c r="A311" s="19"/>
      <c r="B311" s="20"/>
      <c r="C311" s="16" t="s">
        <v>15</v>
      </c>
      <c r="D311" s="1">
        <f>SUM(E311:J311)</f>
        <v>0</v>
      </c>
      <c r="E311" s="1"/>
      <c r="F311" s="5"/>
      <c r="G311" s="5"/>
      <c r="H311" s="5"/>
      <c r="I311" s="5"/>
      <c r="J311" s="5"/>
    </row>
    <row r="312" spans="1:10" ht="12.75" hidden="1" customHeight="1">
      <c r="A312" s="19"/>
      <c r="B312" s="20"/>
      <c r="C312" s="16" t="s">
        <v>15</v>
      </c>
      <c r="D312" s="1">
        <f>SUM(E312:J312)</f>
        <v>0</v>
      </c>
      <c r="E312" s="5"/>
      <c r="F312" s="5"/>
      <c r="G312" s="5"/>
      <c r="H312" s="5"/>
      <c r="I312" s="5"/>
      <c r="J312" s="5"/>
    </row>
    <row r="313" spans="1:10" ht="12.75" hidden="1" customHeight="1">
      <c r="A313" s="19"/>
      <c r="B313" s="20" t="s">
        <v>73</v>
      </c>
      <c r="C313" s="16" t="s">
        <v>12</v>
      </c>
      <c r="D313" s="1">
        <f t="shared" ref="D313:J313" si="76">D314+D315+D316+D317</f>
        <v>0</v>
      </c>
      <c r="E313" s="1">
        <f t="shared" si="76"/>
        <v>0</v>
      </c>
      <c r="F313" s="1">
        <f t="shared" si="76"/>
        <v>0</v>
      </c>
      <c r="G313" s="1">
        <f t="shared" si="76"/>
        <v>0</v>
      </c>
      <c r="H313" s="1">
        <f t="shared" si="76"/>
        <v>0</v>
      </c>
      <c r="I313" s="1">
        <f t="shared" si="76"/>
        <v>0</v>
      </c>
      <c r="J313" s="1">
        <f t="shared" si="76"/>
        <v>0</v>
      </c>
    </row>
    <row r="314" spans="1:10" ht="12.75" hidden="1" customHeight="1">
      <c r="A314" s="19"/>
      <c r="B314" s="20"/>
      <c r="C314" s="16" t="s">
        <v>13</v>
      </c>
      <c r="D314" s="1">
        <f>SUM(E314:J314)</f>
        <v>0</v>
      </c>
      <c r="E314" s="5"/>
      <c r="F314" s="5"/>
      <c r="G314" s="5"/>
      <c r="H314" s="5"/>
      <c r="I314" s="5"/>
      <c r="J314" s="5"/>
    </row>
    <row r="315" spans="1:10" ht="12.75" hidden="1" customHeight="1">
      <c r="A315" s="19"/>
      <c r="B315" s="20"/>
      <c r="C315" s="16" t="s">
        <v>14</v>
      </c>
      <c r="D315" s="1">
        <f>SUM(E315:J315)</f>
        <v>0</v>
      </c>
      <c r="E315" s="1"/>
      <c r="F315" s="5"/>
      <c r="G315" s="5"/>
      <c r="H315" s="5"/>
      <c r="I315" s="5"/>
      <c r="J315" s="5"/>
    </row>
    <row r="316" spans="1:10" ht="12.75" hidden="1" customHeight="1">
      <c r="A316" s="19"/>
      <c r="B316" s="20"/>
      <c r="C316" s="16" t="s">
        <v>15</v>
      </c>
      <c r="D316" s="1">
        <f>SUM(E316:J316)</f>
        <v>0</v>
      </c>
      <c r="E316" s="1"/>
      <c r="F316" s="5"/>
      <c r="G316" s="5"/>
      <c r="H316" s="5"/>
      <c r="I316" s="5"/>
      <c r="J316" s="5"/>
    </row>
    <row r="317" spans="1:10" ht="12.75" hidden="1" customHeight="1">
      <c r="A317" s="19"/>
      <c r="B317" s="20"/>
      <c r="C317" s="16" t="s">
        <v>16</v>
      </c>
      <c r="D317" s="1">
        <f>SUM(E317:J317)</f>
        <v>0</v>
      </c>
      <c r="E317" s="5"/>
      <c r="F317" s="5"/>
      <c r="G317" s="5"/>
      <c r="H317" s="5"/>
      <c r="I317" s="5"/>
      <c r="J317" s="5"/>
    </row>
    <row r="318" spans="1:10" ht="12.75" hidden="1" customHeight="1">
      <c r="A318" s="19"/>
      <c r="B318" s="20" t="s">
        <v>74</v>
      </c>
      <c r="C318" s="16" t="s">
        <v>12</v>
      </c>
      <c r="D318" s="1">
        <f t="shared" ref="D318:J318" si="77">D319+D320+D321+D322</f>
        <v>0</v>
      </c>
      <c r="E318" s="1">
        <f t="shared" si="77"/>
        <v>0</v>
      </c>
      <c r="F318" s="1">
        <f t="shared" si="77"/>
        <v>0</v>
      </c>
      <c r="G318" s="1">
        <f t="shared" si="77"/>
        <v>0</v>
      </c>
      <c r="H318" s="1">
        <f t="shared" si="77"/>
        <v>0</v>
      </c>
      <c r="I318" s="1">
        <f t="shared" si="77"/>
        <v>0</v>
      </c>
      <c r="J318" s="1">
        <f t="shared" si="77"/>
        <v>0</v>
      </c>
    </row>
    <row r="319" spans="1:10" ht="12.75" hidden="1" customHeight="1">
      <c r="A319" s="19"/>
      <c r="B319" s="20"/>
      <c r="C319" s="16" t="s">
        <v>13</v>
      </c>
      <c r="D319" s="1">
        <f>SUM(E319:J319)</f>
        <v>0</v>
      </c>
      <c r="E319" s="5"/>
      <c r="F319" s="5"/>
      <c r="G319" s="5"/>
      <c r="H319" s="5"/>
      <c r="I319" s="5"/>
      <c r="J319" s="5"/>
    </row>
    <row r="320" spans="1:10" ht="12.75" hidden="1" customHeight="1">
      <c r="A320" s="19"/>
      <c r="B320" s="20"/>
      <c r="C320" s="16" t="s">
        <v>14</v>
      </c>
      <c r="D320" s="1">
        <f>SUM(E320:J320)</f>
        <v>0</v>
      </c>
      <c r="E320" s="1"/>
      <c r="F320" s="5"/>
      <c r="G320" s="5"/>
      <c r="H320" s="5"/>
      <c r="I320" s="5"/>
      <c r="J320" s="5"/>
    </row>
    <row r="321" spans="1:10" ht="12.75" hidden="1" customHeight="1">
      <c r="A321" s="19"/>
      <c r="B321" s="20"/>
      <c r="C321" s="16" t="s">
        <v>15</v>
      </c>
      <c r="D321" s="1">
        <f>SUM(E321:J321)</f>
        <v>0</v>
      </c>
      <c r="E321" s="1"/>
      <c r="F321" s="5"/>
      <c r="G321" s="5"/>
      <c r="H321" s="5"/>
      <c r="I321" s="5"/>
      <c r="J321" s="5"/>
    </row>
    <row r="322" spans="1:10" ht="12.75" hidden="1" customHeight="1">
      <c r="A322" s="19"/>
      <c r="B322" s="20"/>
      <c r="C322" s="16" t="s">
        <v>16</v>
      </c>
      <c r="D322" s="1">
        <f>SUM(E322:J322)</f>
        <v>0</v>
      </c>
      <c r="E322" s="5"/>
      <c r="F322" s="5"/>
      <c r="G322" s="5"/>
      <c r="H322" s="5"/>
      <c r="I322" s="5"/>
      <c r="J322" s="5"/>
    </row>
    <row r="323" spans="1:10" ht="12.75" hidden="1" customHeight="1">
      <c r="A323" s="19"/>
      <c r="B323" s="20" t="s">
        <v>75</v>
      </c>
      <c r="C323" s="16" t="s">
        <v>12</v>
      </c>
      <c r="D323" s="1">
        <f t="shared" ref="D323:J323" si="78">D324+D325+D326+D327</f>
        <v>0</v>
      </c>
      <c r="E323" s="1">
        <f t="shared" si="78"/>
        <v>0</v>
      </c>
      <c r="F323" s="1">
        <f t="shared" si="78"/>
        <v>0</v>
      </c>
      <c r="G323" s="1">
        <f t="shared" si="78"/>
        <v>0</v>
      </c>
      <c r="H323" s="1">
        <f t="shared" si="78"/>
        <v>0</v>
      </c>
      <c r="I323" s="1">
        <f t="shared" si="78"/>
        <v>0</v>
      </c>
      <c r="J323" s="1">
        <f t="shared" si="78"/>
        <v>0</v>
      </c>
    </row>
    <row r="324" spans="1:10" ht="12.75" hidden="1" customHeight="1">
      <c r="A324" s="19"/>
      <c r="B324" s="20"/>
      <c r="C324" s="16" t="s">
        <v>13</v>
      </c>
      <c r="D324" s="1">
        <f>SUM(E324:J324)</f>
        <v>0</v>
      </c>
      <c r="E324" s="5"/>
      <c r="F324" s="5"/>
      <c r="G324" s="5"/>
      <c r="H324" s="5"/>
      <c r="I324" s="5"/>
      <c r="J324" s="5"/>
    </row>
    <row r="325" spans="1:10" ht="12.75" hidden="1" customHeight="1">
      <c r="A325" s="19"/>
      <c r="B325" s="20"/>
      <c r="C325" s="16" t="s">
        <v>14</v>
      </c>
      <c r="D325" s="1">
        <f>SUM(E325:J325)</f>
        <v>0</v>
      </c>
      <c r="E325" s="1"/>
      <c r="F325" s="5"/>
      <c r="G325" s="5"/>
      <c r="H325" s="5"/>
      <c r="I325" s="5"/>
      <c r="J325" s="5"/>
    </row>
    <row r="326" spans="1:10" ht="12.75" hidden="1" customHeight="1">
      <c r="A326" s="19"/>
      <c r="B326" s="20"/>
      <c r="C326" s="16" t="s">
        <v>15</v>
      </c>
      <c r="D326" s="1">
        <f>SUM(E326:J326)</f>
        <v>0</v>
      </c>
      <c r="E326" s="1"/>
      <c r="F326" s="5"/>
      <c r="G326" s="5"/>
      <c r="H326" s="5"/>
      <c r="I326" s="5"/>
      <c r="J326" s="5"/>
    </row>
    <row r="327" spans="1:10" ht="12.75" hidden="1" customHeight="1">
      <c r="A327" s="19"/>
      <c r="B327" s="20"/>
      <c r="C327" s="16" t="s">
        <v>16</v>
      </c>
      <c r="D327" s="1">
        <f>SUM(E327:J327)</f>
        <v>0</v>
      </c>
      <c r="E327" s="5"/>
      <c r="F327" s="5"/>
      <c r="G327" s="5"/>
      <c r="H327" s="5"/>
      <c r="I327" s="5"/>
      <c r="J327" s="5"/>
    </row>
    <row r="328" spans="1:10" ht="12.75" hidden="1" customHeight="1">
      <c r="A328" s="19"/>
      <c r="B328" s="20" t="s">
        <v>76</v>
      </c>
      <c r="C328" s="16" t="s">
        <v>12</v>
      </c>
      <c r="D328" s="1">
        <f t="shared" ref="D328:J328" si="79">D329+D330+D331+D332</f>
        <v>0</v>
      </c>
      <c r="E328" s="1">
        <f t="shared" si="79"/>
        <v>0</v>
      </c>
      <c r="F328" s="1">
        <f t="shared" si="79"/>
        <v>0</v>
      </c>
      <c r="G328" s="1">
        <f t="shared" si="79"/>
        <v>0</v>
      </c>
      <c r="H328" s="1">
        <f t="shared" si="79"/>
        <v>0</v>
      </c>
      <c r="I328" s="1">
        <f t="shared" si="79"/>
        <v>0</v>
      </c>
      <c r="J328" s="1">
        <f t="shared" si="79"/>
        <v>0</v>
      </c>
    </row>
    <row r="329" spans="1:10" ht="12.75" hidden="1" customHeight="1">
      <c r="A329" s="19"/>
      <c r="B329" s="20"/>
      <c r="C329" s="16" t="s">
        <v>13</v>
      </c>
      <c r="D329" s="1">
        <f>SUM(E329:J329)</f>
        <v>0</v>
      </c>
      <c r="E329" s="5"/>
      <c r="F329" s="5"/>
      <c r="G329" s="5"/>
      <c r="H329" s="5"/>
      <c r="I329" s="5"/>
      <c r="J329" s="5"/>
    </row>
    <row r="330" spans="1:10" ht="12.75" hidden="1" customHeight="1">
      <c r="A330" s="19"/>
      <c r="B330" s="20"/>
      <c r="C330" s="16" t="s">
        <v>14</v>
      </c>
      <c r="D330" s="1">
        <f>SUM(E330:J330)</f>
        <v>0</v>
      </c>
      <c r="E330" s="1"/>
      <c r="F330" s="5"/>
      <c r="G330" s="5"/>
      <c r="H330" s="5"/>
      <c r="I330" s="5"/>
      <c r="J330" s="5"/>
    </row>
    <row r="331" spans="1:10" ht="12.75" hidden="1" customHeight="1">
      <c r="A331" s="19"/>
      <c r="B331" s="20"/>
      <c r="C331" s="16" t="s">
        <v>15</v>
      </c>
      <c r="D331" s="1">
        <f>SUM(E331:J331)</f>
        <v>0</v>
      </c>
      <c r="E331" s="1"/>
      <c r="F331" s="5"/>
      <c r="G331" s="5"/>
      <c r="H331" s="5"/>
      <c r="I331" s="5"/>
      <c r="J331" s="5"/>
    </row>
    <row r="332" spans="1:10" ht="12.75" hidden="1" customHeight="1">
      <c r="A332" s="19"/>
      <c r="B332" s="20"/>
      <c r="C332" s="16" t="s">
        <v>16</v>
      </c>
      <c r="D332" s="1">
        <f>SUM(E332:J332)</f>
        <v>0</v>
      </c>
      <c r="E332" s="5"/>
      <c r="F332" s="5"/>
      <c r="G332" s="5"/>
      <c r="H332" s="5"/>
      <c r="I332" s="5"/>
      <c r="J332" s="5"/>
    </row>
    <row r="333" spans="1:10" ht="12.75" customHeight="1">
      <c r="A333" s="19" t="s">
        <v>127</v>
      </c>
      <c r="B333" s="20" t="s">
        <v>105</v>
      </c>
      <c r="C333" s="16" t="s">
        <v>12</v>
      </c>
      <c r="D333" s="1">
        <v>17004.8</v>
      </c>
      <c r="E333" s="1">
        <v>2500</v>
      </c>
      <c r="F333" s="1">
        <v>2625</v>
      </c>
      <c r="G333" s="1">
        <v>2756.3</v>
      </c>
      <c r="H333" s="1">
        <v>2894.1</v>
      </c>
      <c r="I333" s="1">
        <v>3038.8</v>
      </c>
      <c r="J333" s="1">
        <v>3190.7</v>
      </c>
    </row>
    <row r="334" spans="1:10" ht="12.75" customHeight="1">
      <c r="A334" s="19"/>
      <c r="B334" s="20"/>
      <c r="C334" s="16" t="s">
        <v>13</v>
      </c>
      <c r="D334" s="1">
        <v>0</v>
      </c>
      <c r="E334" s="5"/>
      <c r="F334" s="5"/>
      <c r="G334" s="5"/>
      <c r="H334" s="5"/>
      <c r="I334" s="5"/>
      <c r="J334" s="5"/>
    </row>
    <row r="335" spans="1:10" ht="12.75" customHeight="1">
      <c r="A335" s="19"/>
      <c r="B335" s="20"/>
      <c r="C335" s="16" t="s">
        <v>21</v>
      </c>
      <c r="D335" s="1">
        <v>0</v>
      </c>
      <c r="E335" s="5"/>
      <c r="F335" s="5"/>
      <c r="G335" s="5"/>
      <c r="H335" s="5"/>
      <c r="I335" s="5"/>
      <c r="J335" s="5"/>
    </row>
    <row r="336" spans="1:10" ht="12.75" customHeight="1">
      <c r="A336" s="19"/>
      <c r="B336" s="20"/>
      <c r="C336" s="16" t="s">
        <v>15</v>
      </c>
      <c r="D336" s="1">
        <v>17004.8</v>
      </c>
      <c r="E336" s="1">
        <v>2500</v>
      </c>
      <c r="F336" s="1">
        <v>2625</v>
      </c>
      <c r="G336" s="1">
        <v>2756.3</v>
      </c>
      <c r="H336" s="1">
        <v>2894.1</v>
      </c>
      <c r="I336" s="1">
        <v>3038.8</v>
      </c>
      <c r="J336" s="1">
        <v>3190.7</v>
      </c>
    </row>
    <row r="337" spans="1:10" ht="12.75" customHeight="1">
      <c r="A337" s="19"/>
      <c r="B337" s="20"/>
      <c r="C337" s="16" t="s">
        <v>16</v>
      </c>
      <c r="D337" s="1">
        <v>0</v>
      </c>
      <c r="E337" s="5"/>
      <c r="F337" s="5"/>
      <c r="G337" s="5"/>
      <c r="H337" s="5"/>
      <c r="I337" s="5"/>
      <c r="J337" s="5"/>
    </row>
    <row r="338" spans="1:10" ht="12.75" customHeight="1">
      <c r="A338" s="19" t="s">
        <v>128</v>
      </c>
      <c r="B338" s="20" t="s">
        <v>106</v>
      </c>
      <c r="C338" s="16" t="s">
        <v>16</v>
      </c>
      <c r="D338" s="1">
        <v>6801.9</v>
      </c>
      <c r="E338" s="1">
        <v>1000</v>
      </c>
      <c r="F338" s="1">
        <v>1050</v>
      </c>
      <c r="G338" s="1">
        <v>1102.5</v>
      </c>
      <c r="H338" s="1">
        <v>1157.5999999999999</v>
      </c>
      <c r="I338" s="1">
        <v>1215.5</v>
      </c>
      <c r="J338" s="1">
        <v>1276.3</v>
      </c>
    </row>
    <row r="339" spans="1:10" ht="12.75" customHeight="1">
      <c r="A339" s="19"/>
      <c r="B339" s="20"/>
      <c r="C339" s="16" t="s">
        <v>13</v>
      </c>
      <c r="D339" s="1">
        <v>0</v>
      </c>
      <c r="E339" s="5"/>
      <c r="F339" s="5"/>
      <c r="G339" s="5"/>
      <c r="H339" s="5"/>
      <c r="I339" s="5"/>
      <c r="J339" s="5"/>
    </row>
    <row r="340" spans="1:10" ht="12.75" customHeight="1">
      <c r="A340" s="19"/>
      <c r="B340" s="20"/>
      <c r="C340" s="16" t="s">
        <v>21</v>
      </c>
      <c r="D340" s="1">
        <v>0</v>
      </c>
      <c r="E340" s="5"/>
      <c r="F340" s="5"/>
      <c r="G340" s="5"/>
      <c r="H340" s="5"/>
      <c r="I340" s="5"/>
      <c r="J340" s="5"/>
    </row>
    <row r="341" spans="1:10" ht="12.75" customHeight="1">
      <c r="A341" s="19"/>
      <c r="B341" s="20"/>
      <c r="C341" s="16" t="s">
        <v>15</v>
      </c>
      <c r="D341" s="1">
        <v>6801.9</v>
      </c>
      <c r="E341" s="1">
        <v>1000</v>
      </c>
      <c r="F341" s="1">
        <v>1050</v>
      </c>
      <c r="G341" s="1">
        <v>1102.5</v>
      </c>
      <c r="H341" s="1">
        <v>1157.5999999999999</v>
      </c>
      <c r="I341" s="1">
        <v>1215.5</v>
      </c>
      <c r="J341" s="1">
        <v>1276.3</v>
      </c>
    </row>
    <row r="342" spans="1:10" ht="12.75" customHeight="1">
      <c r="A342" s="19"/>
      <c r="B342" s="20"/>
      <c r="C342" s="16" t="s">
        <v>16</v>
      </c>
      <c r="D342" s="1">
        <v>0</v>
      </c>
      <c r="E342" s="5"/>
      <c r="F342" s="5"/>
      <c r="G342" s="5"/>
      <c r="H342" s="5"/>
      <c r="I342" s="5"/>
      <c r="J342" s="5"/>
    </row>
    <row r="343" spans="1:10" s="14" customFormat="1" ht="12.75" customHeight="1">
      <c r="A343" s="19" t="s">
        <v>77</v>
      </c>
      <c r="B343" s="20" t="s">
        <v>78</v>
      </c>
      <c r="C343" s="16" t="s">
        <v>12</v>
      </c>
      <c r="D343" s="1">
        <f>SUM(E343:J343)</f>
        <v>1413899.6</v>
      </c>
      <c r="E343" s="1">
        <f t="shared" ref="E343:J343" si="80">E348+E353</f>
        <v>142035.5</v>
      </c>
      <c r="F343" s="1">
        <f t="shared" si="80"/>
        <v>28054.2</v>
      </c>
      <c r="G343" s="1">
        <f t="shared" si="80"/>
        <v>42648.6</v>
      </c>
      <c r="H343" s="1">
        <f t="shared" si="80"/>
        <v>403317.2</v>
      </c>
      <c r="I343" s="1">
        <f t="shared" si="80"/>
        <v>400359.1</v>
      </c>
      <c r="J343" s="1">
        <f t="shared" si="80"/>
        <v>397485</v>
      </c>
    </row>
    <row r="344" spans="1:10" s="14" customFormat="1" ht="12.75" customHeight="1">
      <c r="A344" s="19"/>
      <c r="B344" s="20"/>
      <c r="C344" s="16" t="s">
        <v>13</v>
      </c>
      <c r="D344" s="1">
        <f>SUM(E344:J344)</f>
        <v>0</v>
      </c>
      <c r="E344" s="1">
        <f t="shared" ref="E344:J347" si="81">E349+E354</f>
        <v>0</v>
      </c>
      <c r="F344" s="1">
        <f t="shared" si="81"/>
        <v>0</v>
      </c>
      <c r="G344" s="1">
        <f t="shared" si="81"/>
        <v>0</v>
      </c>
      <c r="H344" s="1">
        <f t="shared" si="81"/>
        <v>0</v>
      </c>
      <c r="I344" s="1">
        <f t="shared" si="81"/>
        <v>0</v>
      </c>
      <c r="J344" s="1">
        <f t="shared" si="81"/>
        <v>0</v>
      </c>
    </row>
    <row r="345" spans="1:10" s="14" customFormat="1" ht="12.75" customHeight="1">
      <c r="A345" s="19"/>
      <c r="B345" s="20"/>
      <c r="C345" s="16" t="s">
        <v>14</v>
      </c>
      <c r="D345" s="1">
        <f>SUM(E345:J345)</f>
        <v>1320399.8</v>
      </c>
      <c r="E345" s="1">
        <f t="shared" si="81"/>
        <v>134592</v>
      </c>
      <c r="F345" s="1">
        <f t="shared" si="81"/>
        <v>20797.900000000001</v>
      </c>
      <c r="G345" s="1">
        <f t="shared" si="81"/>
        <v>27705.4</v>
      </c>
      <c r="H345" s="1">
        <f t="shared" si="81"/>
        <v>381770.5</v>
      </c>
      <c r="I345" s="1">
        <f t="shared" si="81"/>
        <v>379092.3</v>
      </c>
      <c r="J345" s="1">
        <f t="shared" si="81"/>
        <v>376441.7</v>
      </c>
    </row>
    <row r="346" spans="1:10" s="14" customFormat="1" ht="12.75" customHeight="1">
      <c r="A346" s="19"/>
      <c r="B346" s="20"/>
      <c r="C346" s="16" t="s">
        <v>15</v>
      </c>
      <c r="D346" s="1">
        <f>SUM(E346:J346)</f>
        <v>93499.8</v>
      </c>
      <c r="E346" s="1">
        <f t="shared" si="81"/>
        <v>7443.5</v>
      </c>
      <c r="F346" s="1">
        <f t="shared" si="81"/>
        <v>7256.3</v>
      </c>
      <c r="G346" s="1">
        <f t="shared" si="81"/>
        <v>14943.2</v>
      </c>
      <c r="H346" s="1">
        <f t="shared" si="81"/>
        <v>21546.7</v>
      </c>
      <c r="I346" s="1">
        <f t="shared" si="81"/>
        <v>21266.799999999999</v>
      </c>
      <c r="J346" s="1">
        <f t="shared" si="81"/>
        <v>21043.3</v>
      </c>
    </row>
    <row r="347" spans="1:10" s="14" customFormat="1" ht="12.75" customHeight="1">
      <c r="A347" s="19"/>
      <c r="B347" s="20"/>
      <c r="C347" s="16" t="s">
        <v>16</v>
      </c>
      <c r="D347" s="1">
        <f>SUM(E347:J347)</f>
        <v>0</v>
      </c>
      <c r="E347" s="1">
        <f t="shared" si="81"/>
        <v>0</v>
      </c>
      <c r="F347" s="1">
        <f t="shared" si="81"/>
        <v>0</v>
      </c>
      <c r="G347" s="1">
        <f t="shared" si="81"/>
        <v>0</v>
      </c>
      <c r="H347" s="1">
        <f t="shared" si="81"/>
        <v>0</v>
      </c>
      <c r="I347" s="1">
        <f t="shared" si="81"/>
        <v>0</v>
      </c>
      <c r="J347" s="1">
        <f t="shared" si="81"/>
        <v>0</v>
      </c>
    </row>
    <row r="348" spans="1:10" ht="12.75" customHeight="1">
      <c r="A348" s="19" t="s">
        <v>79</v>
      </c>
      <c r="B348" s="20" t="s">
        <v>80</v>
      </c>
      <c r="C348" s="16" t="s">
        <v>12</v>
      </c>
      <c r="D348" s="1">
        <f t="shared" ref="D348:J348" si="82">D349+D350+D351+D352</f>
        <v>101458.8</v>
      </c>
      <c r="E348" s="1">
        <f t="shared" si="82"/>
        <v>0</v>
      </c>
      <c r="F348" s="1">
        <f t="shared" si="82"/>
        <v>0</v>
      </c>
      <c r="G348" s="1">
        <f t="shared" si="82"/>
        <v>0</v>
      </c>
      <c r="H348" s="1">
        <f t="shared" si="82"/>
        <v>49568.5</v>
      </c>
      <c r="I348" s="1">
        <f t="shared" si="82"/>
        <v>51890.3</v>
      </c>
      <c r="J348" s="1">
        <f t="shared" si="82"/>
        <v>0</v>
      </c>
    </row>
    <row r="349" spans="1:10" ht="12.75" customHeight="1">
      <c r="A349" s="19"/>
      <c r="B349" s="20"/>
      <c r="C349" s="16" t="s">
        <v>13</v>
      </c>
      <c r="D349" s="1">
        <f t="shared" ref="D349:D357" si="83">SUM(E349:J349)</f>
        <v>0</v>
      </c>
      <c r="E349" s="5"/>
      <c r="F349" s="5"/>
      <c r="G349" s="5"/>
      <c r="H349" s="5"/>
      <c r="I349" s="5"/>
      <c r="J349" s="5"/>
    </row>
    <row r="350" spans="1:10" ht="12.75" customHeight="1">
      <c r="A350" s="19"/>
      <c r="B350" s="20"/>
      <c r="C350" s="16" t="s">
        <v>21</v>
      </c>
      <c r="D350" s="1">
        <f t="shared" si="83"/>
        <v>95862.8</v>
      </c>
      <c r="E350" s="1"/>
      <c r="F350" s="5"/>
      <c r="G350" s="5"/>
      <c r="H350" s="5">
        <v>46770.5</v>
      </c>
      <c r="I350" s="5">
        <v>49092.3</v>
      </c>
      <c r="J350" s="5"/>
    </row>
    <row r="351" spans="1:10" ht="12.75" customHeight="1">
      <c r="A351" s="19"/>
      <c r="B351" s="20"/>
      <c r="C351" s="16" t="s">
        <v>15</v>
      </c>
      <c r="D351" s="1">
        <f t="shared" si="83"/>
        <v>5596</v>
      </c>
      <c r="E351" s="1"/>
      <c r="F351" s="5"/>
      <c r="G351" s="5"/>
      <c r="H351" s="5">
        <v>2798</v>
      </c>
      <c r="I351" s="5">
        <v>2798</v>
      </c>
      <c r="J351" s="5"/>
    </row>
    <row r="352" spans="1:10" ht="12.75" customHeight="1">
      <c r="A352" s="19"/>
      <c r="B352" s="20"/>
      <c r="C352" s="16" t="s">
        <v>16</v>
      </c>
      <c r="D352" s="1">
        <f t="shared" si="83"/>
        <v>0</v>
      </c>
      <c r="E352" s="5"/>
      <c r="F352" s="5"/>
      <c r="G352" s="5"/>
      <c r="H352" s="5"/>
      <c r="I352" s="5"/>
      <c r="J352" s="5"/>
    </row>
    <row r="353" spans="1:10" ht="12.75" customHeight="1">
      <c r="A353" s="19" t="s">
        <v>124</v>
      </c>
      <c r="B353" s="20" t="s">
        <v>81</v>
      </c>
      <c r="C353" s="16" t="s">
        <v>12</v>
      </c>
      <c r="D353" s="1">
        <f t="shared" si="83"/>
        <v>1312440.8</v>
      </c>
      <c r="E353" s="1">
        <f t="shared" ref="E353:J353" si="84">E358+E363</f>
        <v>142035.5</v>
      </c>
      <c r="F353" s="1">
        <f t="shared" si="84"/>
        <v>28054.2</v>
      </c>
      <c r="G353" s="1">
        <f t="shared" si="84"/>
        <v>42648.6</v>
      </c>
      <c r="H353" s="1">
        <f t="shared" si="84"/>
        <v>353748.7</v>
      </c>
      <c r="I353" s="1">
        <f t="shared" si="84"/>
        <v>348468.8</v>
      </c>
      <c r="J353" s="1">
        <f t="shared" si="84"/>
        <v>397485</v>
      </c>
    </row>
    <row r="354" spans="1:10" ht="12.75" customHeight="1">
      <c r="A354" s="19"/>
      <c r="B354" s="20"/>
      <c r="C354" s="16" t="s">
        <v>13</v>
      </c>
      <c r="D354" s="1">
        <f t="shared" si="83"/>
        <v>0</v>
      </c>
      <c r="E354" s="1">
        <f t="shared" ref="E354:J357" si="85">E359+E364</f>
        <v>0</v>
      </c>
      <c r="F354" s="1">
        <f t="shared" si="85"/>
        <v>0</v>
      </c>
      <c r="G354" s="1">
        <f t="shared" si="85"/>
        <v>0</v>
      </c>
      <c r="H354" s="1">
        <f t="shared" si="85"/>
        <v>0</v>
      </c>
      <c r="I354" s="1">
        <f t="shared" si="85"/>
        <v>0</v>
      </c>
      <c r="J354" s="1">
        <f t="shared" si="85"/>
        <v>0</v>
      </c>
    </row>
    <row r="355" spans="1:10" ht="12.75" customHeight="1">
      <c r="A355" s="19"/>
      <c r="B355" s="20"/>
      <c r="C355" s="16" t="s">
        <v>21</v>
      </c>
      <c r="D355" s="1">
        <f t="shared" si="83"/>
        <v>1224537</v>
      </c>
      <c r="E355" s="1">
        <f t="shared" si="85"/>
        <v>134592</v>
      </c>
      <c r="F355" s="1">
        <f t="shared" si="85"/>
        <v>20797.900000000001</v>
      </c>
      <c r="G355" s="1">
        <f t="shared" si="85"/>
        <v>27705.4</v>
      </c>
      <c r="H355" s="1">
        <f t="shared" si="85"/>
        <v>335000</v>
      </c>
      <c r="I355" s="1">
        <f t="shared" si="85"/>
        <v>330000</v>
      </c>
      <c r="J355" s="1">
        <f t="shared" si="85"/>
        <v>376441.7</v>
      </c>
    </row>
    <row r="356" spans="1:10" ht="12.75" customHeight="1">
      <c r="A356" s="19"/>
      <c r="B356" s="20"/>
      <c r="C356" s="16" t="s">
        <v>15</v>
      </c>
      <c r="D356" s="1">
        <f t="shared" si="83"/>
        <v>87903.8</v>
      </c>
      <c r="E356" s="1">
        <f t="shared" si="85"/>
        <v>7443.5</v>
      </c>
      <c r="F356" s="1">
        <f t="shared" si="85"/>
        <v>7256.3</v>
      </c>
      <c r="G356" s="1">
        <f t="shared" si="85"/>
        <v>14943.2</v>
      </c>
      <c r="H356" s="1">
        <f t="shared" si="85"/>
        <v>18748.7</v>
      </c>
      <c r="I356" s="1">
        <f t="shared" si="85"/>
        <v>18468.8</v>
      </c>
      <c r="J356" s="1">
        <f t="shared" si="85"/>
        <v>21043.3</v>
      </c>
    </row>
    <row r="357" spans="1:10" ht="12.75" customHeight="1">
      <c r="A357" s="19"/>
      <c r="B357" s="20"/>
      <c r="C357" s="16" t="s">
        <v>16</v>
      </c>
      <c r="D357" s="1">
        <f t="shared" si="83"/>
        <v>0</v>
      </c>
      <c r="E357" s="1">
        <f t="shared" si="85"/>
        <v>0</v>
      </c>
      <c r="F357" s="1">
        <f t="shared" si="85"/>
        <v>0</v>
      </c>
      <c r="G357" s="1">
        <f t="shared" si="85"/>
        <v>0</v>
      </c>
      <c r="H357" s="1">
        <f t="shared" si="85"/>
        <v>0</v>
      </c>
      <c r="I357" s="1">
        <f t="shared" si="85"/>
        <v>0</v>
      </c>
      <c r="J357" s="1">
        <f t="shared" si="85"/>
        <v>0</v>
      </c>
    </row>
    <row r="358" spans="1:10" ht="12.75" customHeight="1">
      <c r="A358" s="19" t="s">
        <v>82</v>
      </c>
      <c r="B358" s="20" t="s">
        <v>83</v>
      </c>
      <c r="C358" s="16" t="s">
        <v>12</v>
      </c>
      <c r="D358" s="1">
        <f>SUM(D359:D362)</f>
        <v>1192678</v>
      </c>
      <c r="E358" s="1">
        <f t="shared" ref="E358:J358" si="86">SUM(E359:E362)</f>
        <v>50326.9</v>
      </c>
      <c r="F358" s="1">
        <f t="shared" si="86"/>
        <v>0</v>
      </c>
      <c r="G358" s="1">
        <f t="shared" si="86"/>
        <v>42648.6</v>
      </c>
      <c r="H358" s="1">
        <f t="shared" si="86"/>
        <v>353748.7</v>
      </c>
      <c r="I358" s="1">
        <f t="shared" si="86"/>
        <v>348468.8</v>
      </c>
      <c r="J358" s="1">
        <f t="shared" si="86"/>
        <v>397485</v>
      </c>
    </row>
    <row r="359" spans="1:10" ht="12.75" customHeight="1">
      <c r="A359" s="19"/>
      <c r="B359" s="20"/>
      <c r="C359" s="16" t="s">
        <v>13</v>
      </c>
      <c r="D359" s="1">
        <f>SUM(E359:J359)</f>
        <v>0</v>
      </c>
      <c r="E359" s="5"/>
      <c r="F359" s="5"/>
      <c r="G359" s="5"/>
      <c r="H359" s="5"/>
      <c r="I359" s="5"/>
      <c r="J359" s="5"/>
    </row>
    <row r="360" spans="1:10" ht="12.75" customHeight="1">
      <c r="A360" s="19"/>
      <c r="B360" s="20"/>
      <c r="C360" s="16" t="s">
        <v>14</v>
      </c>
      <c r="D360" s="1">
        <f>SUM(E360:J360)</f>
        <v>1118970.7</v>
      </c>
      <c r="E360" s="1">
        <v>49823.6</v>
      </c>
      <c r="F360" s="1">
        <v>0</v>
      </c>
      <c r="G360" s="1">
        <v>27705.4</v>
      </c>
      <c r="H360" s="1">
        <v>335000</v>
      </c>
      <c r="I360" s="1">
        <v>330000</v>
      </c>
      <c r="J360" s="1">
        <v>376441.7</v>
      </c>
    </row>
    <row r="361" spans="1:10" ht="12.75" customHeight="1">
      <c r="A361" s="19"/>
      <c r="B361" s="20"/>
      <c r="C361" s="16" t="s">
        <v>15</v>
      </c>
      <c r="D361" s="1">
        <f>SUM(E361:J361)</f>
        <v>73707.3</v>
      </c>
      <c r="E361" s="1">
        <f>E360/99*1</f>
        <v>503.3</v>
      </c>
      <c r="F361" s="1">
        <v>0</v>
      </c>
      <c r="G361" s="1">
        <f>42648.6-G360</f>
        <v>14943.2</v>
      </c>
      <c r="H361" s="1">
        <v>18748.7</v>
      </c>
      <c r="I361" s="1">
        <v>18468.8</v>
      </c>
      <c r="J361" s="1">
        <v>21043.3</v>
      </c>
    </row>
    <row r="362" spans="1:10" ht="12.75" customHeight="1">
      <c r="A362" s="19"/>
      <c r="B362" s="20"/>
      <c r="C362" s="16" t="s">
        <v>16</v>
      </c>
      <c r="D362" s="1">
        <f>SUM(E362:J362)</f>
        <v>0</v>
      </c>
      <c r="E362" s="5"/>
      <c r="F362" s="5"/>
      <c r="G362" s="5"/>
      <c r="H362" s="5"/>
      <c r="I362" s="5"/>
      <c r="J362" s="5"/>
    </row>
    <row r="363" spans="1:10" ht="12.75" customHeight="1">
      <c r="A363" s="19" t="s">
        <v>175</v>
      </c>
      <c r="B363" s="20" t="s">
        <v>176</v>
      </c>
      <c r="C363" s="16" t="s">
        <v>12</v>
      </c>
      <c r="D363" s="1">
        <f>SUM(D364:D367)</f>
        <v>119762.8</v>
      </c>
      <c r="E363" s="1">
        <f t="shared" ref="E363:J363" si="87">SUM(E364:E367)</f>
        <v>91708.6</v>
      </c>
      <c r="F363" s="1">
        <f t="shared" si="87"/>
        <v>28054.2</v>
      </c>
      <c r="G363" s="1">
        <f t="shared" si="87"/>
        <v>0</v>
      </c>
      <c r="H363" s="1">
        <f t="shared" si="87"/>
        <v>0</v>
      </c>
      <c r="I363" s="1">
        <f t="shared" si="87"/>
        <v>0</v>
      </c>
      <c r="J363" s="1">
        <f t="shared" si="87"/>
        <v>0</v>
      </c>
    </row>
    <row r="364" spans="1:10" ht="12.75" customHeight="1">
      <c r="A364" s="19"/>
      <c r="B364" s="20"/>
      <c r="C364" s="16" t="s">
        <v>13</v>
      </c>
      <c r="D364" s="1">
        <f t="shared" ref="D364:D408" si="88">SUM(E364:J364)</f>
        <v>0</v>
      </c>
      <c r="E364" s="5"/>
      <c r="F364" s="5"/>
      <c r="G364" s="5"/>
      <c r="H364" s="5"/>
      <c r="I364" s="5"/>
      <c r="J364" s="5"/>
    </row>
    <row r="365" spans="1:10" ht="12.75" customHeight="1">
      <c r="A365" s="19"/>
      <c r="B365" s="20"/>
      <c r="C365" s="16" t="s">
        <v>14</v>
      </c>
      <c r="D365" s="1">
        <f t="shared" si="88"/>
        <v>105566.3</v>
      </c>
      <c r="E365" s="1">
        <v>84768.4</v>
      </c>
      <c r="F365" s="1">
        <v>20797.900000000001</v>
      </c>
      <c r="G365" s="1">
        <v>0</v>
      </c>
      <c r="H365" s="1">
        <v>0</v>
      </c>
      <c r="I365" s="1">
        <v>0</v>
      </c>
      <c r="J365" s="1">
        <v>0</v>
      </c>
    </row>
    <row r="366" spans="1:10" ht="12.75" customHeight="1">
      <c r="A366" s="19"/>
      <c r="B366" s="20"/>
      <c r="C366" s="16" t="s">
        <v>15</v>
      </c>
      <c r="D366" s="1">
        <f t="shared" si="88"/>
        <v>14196.5</v>
      </c>
      <c r="E366" s="1">
        <f>7443.5-E361</f>
        <v>6940.2</v>
      </c>
      <c r="F366" s="1">
        <f>28054.2-F365</f>
        <v>7256.3</v>
      </c>
      <c r="G366" s="1">
        <v>0</v>
      </c>
      <c r="H366" s="1">
        <v>0</v>
      </c>
      <c r="I366" s="1">
        <v>0</v>
      </c>
      <c r="J366" s="1">
        <v>0</v>
      </c>
    </row>
    <row r="367" spans="1:10" ht="12.75" customHeight="1">
      <c r="A367" s="19"/>
      <c r="B367" s="20"/>
      <c r="C367" s="16" t="s">
        <v>16</v>
      </c>
      <c r="D367" s="1">
        <f t="shared" si="88"/>
        <v>0</v>
      </c>
      <c r="E367" s="5"/>
      <c r="F367" s="5"/>
      <c r="G367" s="5"/>
      <c r="H367" s="5"/>
      <c r="I367" s="5"/>
      <c r="J367" s="5"/>
    </row>
    <row r="368" spans="1:10" s="10" customFormat="1" ht="12.75" customHeight="1">
      <c r="A368" s="28" t="s">
        <v>84</v>
      </c>
      <c r="B368" s="29" t="s">
        <v>179</v>
      </c>
      <c r="C368" s="18" t="s">
        <v>12</v>
      </c>
      <c r="D368" s="4">
        <f t="shared" si="88"/>
        <v>1018307.7</v>
      </c>
      <c r="E368" s="4">
        <f t="shared" ref="E368:J368" si="89">E373+E383</f>
        <v>212347.7</v>
      </c>
      <c r="F368" s="4">
        <f t="shared" si="89"/>
        <v>335107.20000000001</v>
      </c>
      <c r="G368" s="4">
        <f t="shared" si="89"/>
        <v>337915.8</v>
      </c>
      <c r="H368" s="4">
        <f t="shared" si="89"/>
        <v>40949</v>
      </c>
      <c r="I368" s="4">
        <f t="shared" si="89"/>
        <v>44225</v>
      </c>
      <c r="J368" s="4">
        <f t="shared" si="89"/>
        <v>47763</v>
      </c>
    </row>
    <row r="369" spans="1:10" s="10" customFormat="1" ht="12.75" customHeight="1">
      <c r="A369" s="28"/>
      <c r="B369" s="29"/>
      <c r="C369" s="18" t="s">
        <v>13</v>
      </c>
      <c r="D369" s="4">
        <f t="shared" si="88"/>
        <v>0</v>
      </c>
      <c r="E369" s="4">
        <f>E374+E384</f>
        <v>0</v>
      </c>
      <c r="F369" s="4">
        <f t="shared" ref="F369:J372" si="90">F374+F384</f>
        <v>0</v>
      </c>
      <c r="G369" s="4">
        <f t="shared" si="90"/>
        <v>0</v>
      </c>
      <c r="H369" s="4">
        <f t="shared" si="90"/>
        <v>0</v>
      </c>
      <c r="I369" s="4">
        <f t="shared" si="90"/>
        <v>0</v>
      </c>
      <c r="J369" s="4">
        <f t="shared" si="90"/>
        <v>0</v>
      </c>
    </row>
    <row r="370" spans="1:10" s="10" customFormat="1" ht="12.75" customHeight="1">
      <c r="A370" s="28"/>
      <c r="B370" s="29"/>
      <c r="C370" s="18" t="s">
        <v>14</v>
      </c>
      <c r="D370" s="4">
        <f t="shared" si="88"/>
        <v>800000</v>
      </c>
      <c r="E370" s="4">
        <f>E375+E385</f>
        <v>200000</v>
      </c>
      <c r="F370" s="4">
        <f t="shared" si="90"/>
        <v>300000</v>
      </c>
      <c r="G370" s="4">
        <f t="shared" si="90"/>
        <v>300000</v>
      </c>
      <c r="H370" s="4">
        <f t="shared" si="90"/>
        <v>0</v>
      </c>
      <c r="I370" s="4">
        <f t="shared" si="90"/>
        <v>0</v>
      </c>
      <c r="J370" s="4">
        <f t="shared" si="90"/>
        <v>0</v>
      </c>
    </row>
    <row r="371" spans="1:10" s="10" customFormat="1" ht="12.75" customHeight="1">
      <c r="A371" s="28"/>
      <c r="B371" s="29"/>
      <c r="C371" s="18" t="s">
        <v>15</v>
      </c>
      <c r="D371" s="4">
        <f t="shared" si="88"/>
        <v>218307.7</v>
      </c>
      <c r="E371" s="4">
        <f>E376+E386</f>
        <v>12347.7</v>
      </c>
      <c r="F371" s="4">
        <f t="shared" si="90"/>
        <v>35107.199999999997</v>
      </c>
      <c r="G371" s="4">
        <f t="shared" si="90"/>
        <v>37915.800000000003</v>
      </c>
      <c r="H371" s="4">
        <f t="shared" si="90"/>
        <v>40949</v>
      </c>
      <c r="I371" s="4">
        <f t="shared" si="90"/>
        <v>44225</v>
      </c>
      <c r="J371" s="4">
        <f t="shared" si="90"/>
        <v>47763</v>
      </c>
    </row>
    <row r="372" spans="1:10" s="10" customFormat="1" ht="12.75" customHeight="1">
      <c r="A372" s="28"/>
      <c r="B372" s="29"/>
      <c r="C372" s="18" t="s">
        <v>16</v>
      </c>
      <c r="D372" s="4">
        <f t="shared" si="88"/>
        <v>0</v>
      </c>
      <c r="E372" s="4">
        <f>E377+E387</f>
        <v>0</v>
      </c>
      <c r="F372" s="4">
        <f t="shared" si="90"/>
        <v>0</v>
      </c>
      <c r="G372" s="4">
        <f t="shared" si="90"/>
        <v>0</v>
      </c>
      <c r="H372" s="4">
        <f t="shared" si="90"/>
        <v>0</v>
      </c>
      <c r="I372" s="4">
        <f t="shared" si="90"/>
        <v>0</v>
      </c>
      <c r="J372" s="4">
        <f t="shared" si="90"/>
        <v>0</v>
      </c>
    </row>
    <row r="373" spans="1:10" ht="12.75" customHeight="1">
      <c r="A373" s="19" t="s">
        <v>85</v>
      </c>
      <c r="B373" s="20" t="s">
        <v>125</v>
      </c>
      <c r="C373" s="16" t="s">
        <v>12</v>
      </c>
      <c r="D373" s="1">
        <f t="shared" si="88"/>
        <v>1018307.7</v>
      </c>
      <c r="E373" s="1">
        <f t="shared" ref="E373:J373" si="91">E378</f>
        <v>212347.7</v>
      </c>
      <c r="F373" s="1">
        <f t="shared" si="91"/>
        <v>335107.20000000001</v>
      </c>
      <c r="G373" s="1">
        <f t="shared" si="91"/>
        <v>337915.8</v>
      </c>
      <c r="H373" s="1">
        <f t="shared" si="91"/>
        <v>40949</v>
      </c>
      <c r="I373" s="1">
        <f t="shared" si="91"/>
        <v>44225</v>
      </c>
      <c r="J373" s="1">
        <f t="shared" si="91"/>
        <v>47763</v>
      </c>
    </row>
    <row r="374" spans="1:10" ht="12.75" customHeight="1">
      <c r="A374" s="19"/>
      <c r="B374" s="20"/>
      <c r="C374" s="16" t="s">
        <v>13</v>
      </c>
      <c r="D374" s="1">
        <f t="shared" si="88"/>
        <v>0</v>
      </c>
      <c r="E374" s="1">
        <f t="shared" ref="E374:J377" si="92">E379</f>
        <v>0</v>
      </c>
      <c r="F374" s="1">
        <f t="shared" si="92"/>
        <v>0</v>
      </c>
      <c r="G374" s="1">
        <f t="shared" si="92"/>
        <v>0</v>
      </c>
      <c r="H374" s="1">
        <f t="shared" si="92"/>
        <v>0</v>
      </c>
      <c r="I374" s="1">
        <f t="shared" si="92"/>
        <v>0</v>
      </c>
      <c r="J374" s="1">
        <f t="shared" si="92"/>
        <v>0</v>
      </c>
    </row>
    <row r="375" spans="1:10" ht="12.75" customHeight="1">
      <c r="A375" s="19"/>
      <c r="B375" s="20"/>
      <c r="C375" s="16" t="s">
        <v>14</v>
      </c>
      <c r="D375" s="1">
        <f t="shared" si="88"/>
        <v>800000</v>
      </c>
      <c r="E375" s="1">
        <f t="shared" si="92"/>
        <v>200000</v>
      </c>
      <c r="F375" s="1">
        <f t="shared" si="92"/>
        <v>300000</v>
      </c>
      <c r="G375" s="1">
        <f t="shared" si="92"/>
        <v>300000</v>
      </c>
      <c r="H375" s="1">
        <f t="shared" si="92"/>
        <v>0</v>
      </c>
      <c r="I375" s="1">
        <f t="shared" si="92"/>
        <v>0</v>
      </c>
      <c r="J375" s="1">
        <f t="shared" si="92"/>
        <v>0</v>
      </c>
    </row>
    <row r="376" spans="1:10" ht="12.75" customHeight="1">
      <c r="A376" s="19"/>
      <c r="B376" s="20"/>
      <c r="C376" s="16" t="s">
        <v>15</v>
      </c>
      <c r="D376" s="1">
        <f t="shared" si="88"/>
        <v>218307.7</v>
      </c>
      <c r="E376" s="1">
        <f t="shared" si="92"/>
        <v>12347.7</v>
      </c>
      <c r="F376" s="1">
        <f t="shared" si="92"/>
        <v>35107.199999999997</v>
      </c>
      <c r="G376" s="1">
        <f t="shared" si="92"/>
        <v>37915.800000000003</v>
      </c>
      <c r="H376" s="1">
        <f t="shared" si="92"/>
        <v>40949</v>
      </c>
      <c r="I376" s="1">
        <f t="shared" si="92"/>
        <v>44225</v>
      </c>
      <c r="J376" s="1">
        <f t="shared" si="92"/>
        <v>47763</v>
      </c>
    </row>
    <row r="377" spans="1:10" ht="12.75" customHeight="1">
      <c r="A377" s="19"/>
      <c r="B377" s="20"/>
      <c r="C377" s="16" t="s">
        <v>16</v>
      </c>
      <c r="D377" s="1">
        <f t="shared" si="88"/>
        <v>0</v>
      </c>
      <c r="E377" s="1">
        <f t="shared" si="92"/>
        <v>0</v>
      </c>
      <c r="F377" s="1">
        <f t="shared" si="92"/>
        <v>0</v>
      </c>
      <c r="G377" s="1">
        <f t="shared" si="92"/>
        <v>0</v>
      </c>
      <c r="H377" s="1">
        <f t="shared" si="92"/>
        <v>0</v>
      </c>
      <c r="I377" s="1">
        <f t="shared" si="92"/>
        <v>0</v>
      </c>
      <c r="J377" s="1">
        <f t="shared" si="92"/>
        <v>0</v>
      </c>
    </row>
    <row r="378" spans="1:10" s="14" customFormat="1" ht="12.75" customHeight="1">
      <c r="A378" s="19" t="s">
        <v>126</v>
      </c>
      <c r="B378" s="20" t="s">
        <v>83</v>
      </c>
      <c r="C378" s="16" t="s">
        <v>12</v>
      </c>
      <c r="D378" s="6">
        <f t="shared" si="88"/>
        <v>1018307.7</v>
      </c>
      <c r="E378" s="6">
        <f t="shared" ref="E378:J378" si="93">E379+E380+E381+E382</f>
        <v>212347.7</v>
      </c>
      <c r="F378" s="6">
        <f t="shared" si="93"/>
        <v>335107.20000000001</v>
      </c>
      <c r="G378" s="6">
        <f t="shared" si="93"/>
        <v>337915.8</v>
      </c>
      <c r="H378" s="6">
        <f t="shared" si="93"/>
        <v>40949</v>
      </c>
      <c r="I378" s="6">
        <f t="shared" si="93"/>
        <v>44225</v>
      </c>
      <c r="J378" s="6">
        <f t="shared" si="93"/>
        <v>47763</v>
      </c>
    </row>
    <row r="379" spans="1:10" s="14" customFormat="1" ht="12.75" customHeight="1">
      <c r="A379" s="19"/>
      <c r="B379" s="20"/>
      <c r="C379" s="16" t="s">
        <v>13</v>
      </c>
      <c r="D379" s="6">
        <f t="shared" si="88"/>
        <v>0</v>
      </c>
      <c r="E379" s="6">
        <v>0</v>
      </c>
      <c r="F379" s="6">
        <v>0</v>
      </c>
      <c r="G379" s="6">
        <v>0</v>
      </c>
      <c r="H379" s="6">
        <v>0</v>
      </c>
      <c r="I379" s="6">
        <v>0</v>
      </c>
      <c r="J379" s="6">
        <v>0</v>
      </c>
    </row>
    <row r="380" spans="1:10" s="14" customFormat="1" ht="12.75" customHeight="1">
      <c r="A380" s="19"/>
      <c r="B380" s="20"/>
      <c r="C380" s="16" t="s">
        <v>14</v>
      </c>
      <c r="D380" s="6">
        <f t="shared" si="88"/>
        <v>800000</v>
      </c>
      <c r="E380" s="6">
        <v>200000</v>
      </c>
      <c r="F380" s="6">
        <v>300000</v>
      </c>
      <c r="G380" s="6">
        <v>300000</v>
      </c>
      <c r="H380" s="6">
        <v>0</v>
      </c>
      <c r="I380" s="6">
        <v>0</v>
      </c>
      <c r="J380" s="6">
        <v>0</v>
      </c>
    </row>
    <row r="381" spans="1:10" s="14" customFormat="1" ht="12.75" customHeight="1">
      <c r="A381" s="19"/>
      <c r="B381" s="20"/>
      <c r="C381" s="16" t="s">
        <v>15</v>
      </c>
      <c r="D381" s="6">
        <f t="shared" si="88"/>
        <v>218307.7</v>
      </c>
      <c r="E381" s="6">
        <v>12347.7</v>
      </c>
      <c r="F381" s="6">
        <v>35107.199999999997</v>
      </c>
      <c r="G381" s="6">
        <v>37915.800000000003</v>
      </c>
      <c r="H381" s="6">
        <v>40949</v>
      </c>
      <c r="I381" s="6">
        <v>44225</v>
      </c>
      <c r="J381" s="6">
        <v>47763</v>
      </c>
    </row>
    <row r="382" spans="1:10" s="14" customFormat="1" ht="12.75" customHeight="1">
      <c r="A382" s="19"/>
      <c r="B382" s="20"/>
      <c r="C382" s="16" t="s">
        <v>16</v>
      </c>
      <c r="D382" s="6">
        <f t="shared" si="88"/>
        <v>0</v>
      </c>
      <c r="E382" s="6">
        <v>0</v>
      </c>
      <c r="F382" s="6">
        <v>0</v>
      </c>
      <c r="G382" s="1">
        <v>0</v>
      </c>
      <c r="H382" s="1">
        <v>0</v>
      </c>
      <c r="I382" s="1">
        <v>0</v>
      </c>
      <c r="J382" s="1">
        <v>0</v>
      </c>
    </row>
    <row r="383" spans="1:10" ht="12.75" customHeight="1">
      <c r="A383" s="19" t="s">
        <v>86</v>
      </c>
      <c r="B383" s="20" t="s">
        <v>87</v>
      </c>
      <c r="C383" s="16" t="s">
        <v>12</v>
      </c>
      <c r="D383" s="6">
        <f t="shared" si="88"/>
        <v>0</v>
      </c>
      <c r="E383" s="6">
        <f t="shared" ref="E383:J383" si="94">E384+E385+E386+E387</f>
        <v>0</v>
      </c>
      <c r="F383" s="6">
        <f t="shared" si="94"/>
        <v>0</v>
      </c>
      <c r="G383" s="6">
        <f t="shared" si="94"/>
        <v>0</v>
      </c>
      <c r="H383" s="6">
        <f t="shared" si="94"/>
        <v>0</v>
      </c>
      <c r="I383" s="6">
        <f t="shared" si="94"/>
        <v>0</v>
      </c>
      <c r="J383" s="6">
        <f t="shared" si="94"/>
        <v>0</v>
      </c>
    </row>
    <row r="384" spans="1:10" ht="12.75" customHeight="1">
      <c r="A384" s="19"/>
      <c r="B384" s="20"/>
      <c r="C384" s="16" t="s">
        <v>13</v>
      </c>
      <c r="D384" s="6">
        <f t="shared" si="88"/>
        <v>0</v>
      </c>
      <c r="E384" s="6">
        <v>0</v>
      </c>
      <c r="F384" s="6">
        <v>0</v>
      </c>
      <c r="G384" s="1">
        <v>0</v>
      </c>
      <c r="H384" s="1">
        <v>0</v>
      </c>
      <c r="I384" s="1">
        <v>0</v>
      </c>
      <c r="J384" s="1">
        <v>0</v>
      </c>
    </row>
    <row r="385" spans="1:10" ht="12.75" customHeight="1">
      <c r="A385" s="19"/>
      <c r="B385" s="20"/>
      <c r="C385" s="16" t="s">
        <v>14</v>
      </c>
      <c r="D385" s="6">
        <f t="shared" si="88"/>
        <v>0</v>
      </c>
      <c r="E385" s="6">
        <v>0</v>
      </c>
      <c r="F385" s="6">
        <v>0</v>
      </c>
      <c r="G385" s="1">
        <v>0</v>
      </c>
      <c r="H385" s="1">
        <v>0</v>
      </c>
      <c r="I385" s="1">
        <v>0</v>
      </c>
      <c r="J385" s="1">
        <v>0</v>
      </c>
    </row>
    <row r="386" spans="1:10" ht="12.75" customHeight="1">
      <c r="A386" s="19"/>
      <c r="B386" s="20"/>
      <c r="C386" s="16" t="s">
        <v>15</v>
      </c>
      <c r="D386" s="6">
        <f t="shared" si="88"/>
        <v>0</v>
      </c>
      <c r="E386" s="6">
        <v>0</v>
      </c>
      <c r="F386" s="6">
        <v>0</v>
      </c>
      <c r="G386" s="1">
        <v>0</v>
      </c>
      <c r="H386" s="1">
        <v>0</v>
      </c>
      <c r="I386" s="1">
        <v>0</v>
      </c>
      <c r="J386" s="1">
        <v>0</v>
      </c>
    </row>
    <row r="387" spans="1:10" ht="12.75" customHeight="1">
      <c r="A387" s="19"/>
      <c r="B387" s="20"/>
      <c r="C387" s="16" t="s">
        <v>16</v>
      </c>
      <c r="D387" s="6">
        <f t="shared" si="88"/>
        <v>0</v>
      </c>
      <c r="E387" s="6">
        <v>0</v>
      </c>
      <c r="F387" s="6">
        <v>0</v>
      </c>
      <c r="G387" s="1">
        <v>0</v>
      </c>
      <c r="H387" s="1">
        <v>0</v>
      </c>
      <c r="I387" s="1">
        <v>0</v>
      </c>
      <c r="J387" s="1">
        <v>0</v>
      </c>
    </row>
    <row r="388" spans="1:10" s="10" customFormat="1" ht="12.75" customHeight="1">
      <c r="A388" s="28" t="s">
        <v>88</v>
      </c>
      <c r="B388" s="29" t="s">
        <v>89</v>
      </c>
      <c r="C388" s="18" t="s">
        <v>12</v>
      </c>
      <c r="D388" s="4">
        <f t="shared" si="88"/>
        <v>36230.400000000001</v>
      </c>
      <c r="E388" s="4">
        <f t="shared" ref="E388:J392" si="95">E393+E413+E448</f>
        <v>7075</v>
      </c>
      <c r="F388" s="4">
        <f t="shared" si="95"/>
        <v>5580</v>
      </c>
      <c r="G388" s="4">
        <f t="shared" si="95"/>
        <v>8789.7000000000007</v>
      </c>
      <c r="H388" s="4">
        <f t="shared" si="95"/>
        <v>6056.8</v>
      </c>
      <c r="I388" s="4">
        <f t="shared" si="95"/>
        <v>6394.6</v>
      </c>
      <c r="J388" s="4">
        <f t="shared" si="95"/>
        <v>2334.3000000000002</v>
      </c>
    </row>
    <row r="389" spans="1:10" s="10" customFormat="1" ht="12.75" customHeight="1">
      <c r="A389" s="28"/>
      <c r="B389" s="29"/>
      <c r="C389" s="18" t="s">
        <v>13</v>
      </c>
      <c r="D389" s="4">
        <f t="shared" si="88"/>
        <v>0</v>
      </c>
      <c r="E389" s="4">
        <f t="shared" si="95"/>
        <v>0</v>
      </c>
      <c r="F389" s="4">
        <f t="shared" si="95"/>
        <v>0</v>
      </c>
      <c r="G389" s="4">
        <f t="shared" si="95"/>
        <v>0</v>
      </c>
      <c r="H389" s="4">
        <f t="shared" si="95"/>
        <v>0</v>
      </c>
      <c r="I389" s="4">
        <f t="shared" si="95"/>
        <v>0</v>
      </c>
      <c r="J389" s="4">
        <f t="shared" si="95"/>
        <v>0</v>
      </c>
    </row>
    <row r="390" spans="1:10" s="10" customFormat="1" ht="12.75" customHeight="1">
      <c r="A390" s="28"/>
      <c r="B390" s="29"/>
      <c r="C390" s="18" t="s">
        <v>14</v>
      </c>
      <c r="D390" s="4">
        <f t="shared" si="88"/>
        <v>1085</v>
      </c>
      <c r="E390" s="4">
        <f t="shared" si="95"/>
        <v>1085</v>
      </c>
      <c r="F390" s="4">
        <f t="shared" si="95"/>
        <v>0</v>
      </c>
      <c r="G390" s="4">
        <f t="shared" si="95"/>
        <v>0</v>
      </c>
      <c r="H390" s="4">
        <f t="shared" si="95"/>
        <v>0</v>
      </c>
      <c r="I390" s="4">
        <f t="shared" si="95"/>
        <v>0</v>
      </c>
      <c r="J390" s="4">
        <f t="shared" si="95"/>
        <v>0</v>
      </c>
    </row>
    <row r="391" spans="1:10" s="10" customFormat="1" ht="12.75" customHeight="1">
      <c r="A391" s="28"/>
      <c r="B391" s="29"/>
      <c r="C391" s="18" t="s">
        <v>15</v>
      </c>
      <c r="D391" s="4">
        <f t="shared" si="88"/>
        <v>35145.4</v>
      </c>
      <c r="E391" s="4">
        <f t="shared" si="95"/>
        <v>5990</v>
      </c>
      <c r="F391" s="4">
        <f t="shared" si="95"/>
        <v>5580</v>
      </c>
      <c r="G391" s="4">
        <f t="shared" si="95"/>
        <v>8789.7000000000007</v>
      </c>
      <c r="H391" s="4">
        <f t="shared" si="95"/>
        <v>6056.8</v>
      </c>
      <c r="I391" s="4">
        <f t="shared" si="95"/>
        <v>6394.6</v>
      </c>
      <c r="J391" s="4">
        <f t="shared" si="95"/>
        <v>2334.3000000000002</v>
      </c>
    </row>
    <row r="392" spans="1:10" s="10" customFormat="1" ht="12.75" customHeight="1">
      <c r="A392" s="28"/>
      <c r="B392" s="29"/>
      <c r="C392" s="18" t="s">
        <v>16</v>
      </c>
      <c r="D392" s="4">
        <f t="shared" si="88"/>
        <v>0</v>
      </c>
      <c r="E392" s="4">
        <f t="shared" si="95"/>
        <v>0</v>
      </c>
      <c r="F392" s="4">
        <f t="shared" si="95"/>
        <v>0</v>
      </c>
      <c r="G392" s="4">
        <f t="shared" si="95"/>
        <v>0</v>
      </c>
      <c r="H392" s="4">
        <f t="shared" si="95"/>
        <v>0</v>
      </c>
      <c r="I392" s="4">
        <f t="shared" si="95"/>
        <v>0</v>
      </c>
      <c r="J392" s="4">
        <f t="shared" si="95"/>
        <v>0</v>
      </c>
    </row>
    <row r="393" spans="1:10" ht="12.75" customHeight="1">
      <c r="A393" s="19" t="s">
        <v>90</v>
      </c>
      <c r="B393" s="20" t="s">
        <v>91</v>
      </c>
      <c r="C393" s="16" t="s">
        <v>12</v>
      </c>
      <c r="D393" s="1">
        <f t="shared" si="88"/>
        <v>2600</v>
      </c>
      <c r="E393" s="1">
        <f t="shared" ref="E393:J393" si="96">E398+E403+E408</f>
        <v>0</v>
      </c>
      <c r="F393" s="1">
        <f t="shared" si="96"/>
        <v>800</v>
      </c>
      <c r="G393" s="1">
        <f t="shared" si="96"/>
        <v>600</v>
      </c>
      <c r="H393" s="1">
        <f t="shared" si="96"/>
        <v>600</v>
      </c>
      <c r="I393" s="1">
        <f t="shared" si="96"/>
        <v>600</v>
      </c>
      <c r="J393" s="1">
        <f t="shared" si="96"/>
        <v>0</v>
      </c>
    </row>
    <row r="394" spans="1:10" ht="12.75" customHeight="1">
      <c r="A394" s="19"/>
      <c r="B394" s="20"/>
      <c r="C394" s="16" t="s">
        <v>13</v>
      </c>
      <c r="D394" s="1">
        <f t="shared" si="88"/>
        <v>0</v>
      </c>
      <c r="E394" s="1">
        <f t="shared" ref="E394:J394" si="97">E399+E404+E409</f>
        <v>0</v>
      </c>
      <c r="F394" s="1">
        <f t="shared" si="97"/>
        <v>0</v>
      </c>
      <c r="G394" s="1">
        <f t="shared" si="97"/>
        <v>0</v>
      </c>
      <c r="H394" s="1">
        <f t="shared" si="97"/>
        <v>0</v>
      </c>
      <c r="I394" s="1">
        <f t="shared" si="97"/>
        <v>0</v>
      </c>
      <c r="J394" s="1">
        <f t="shared" si="97"/>
        <v>0</v>
      </c>
    </row>
    <row r="395" spans="1:10" ht="12.75" customHeight="1">
      <c r="A395" s="19"/>
      <c r="B395" s="20"/>
      <c r="C395" s="16" t="s">
        <v>14</v>
      </c>
      <c r="D395" s="1">
        <f t="shared" si="88"/>
        <v>0</v>
      </c>
      <c r="E395" s="1">
        <f t="shared" ref="E395:J395" si="98">E400+E405+E410</f>
        <v>0</v>
      </c>
      <c r="F395" s="1">
        <f t="shared" si="98"/>
        <v>0</v>
      </c>
      <c r="G395" s="1">
        <f t="shared" si="98"/>
        <v>0</v>
      </c>
      <c r="H395" s="1">
        <f t="shared" si="98"/>
        <v>0</v>
      </c>
      <c r="I395" s="1">
        <f t="shared" si="98"/>
        <v>0</v>
      </c>
      <c r="J395" s="1">
        <f t="shared" si="98"/>
        <v>0</v>
      </c>
    </row>
    <row r="396" spans="1:10" ht="12.75" customHeight="1">
      <c r="A396" s="19"/>
      <c r="B396" s="20"/>
      <c r="C396" s="16" t="s">
        <v>15</v>
      </c>
      <c r="D396" s="1">
        <f t="shared" si="88"/>
        <v>2600</v>
      </c>
      <c r="E396" s="1">
        <f t="shared" ref="E396:J396" si="99">E401+E406+E411</f>
        <v>0</v>
      </c>
      <c r="F396" s="1">
        <f t="shared" si="99"/>
        <v>800</v>
      </c>
      <c r="G396" s="1">
        <f t="shared" si="99"/>
        <v>600</v>
      </c>
      <c r="H396" s="1">
        <f t="shared" si="99"/>
        <v>600</v>
      </c>
      <c r="I396" s="1">
        <f t="shared" si="99"/>
        <v>600</v>
      </c>
      <c r="J396" s="1">
        <f t="shared" si="99"/>
        <v>0</v>
      </c>
    </row>
    <row r="397" spans="1:10" ht="12.75" customHeight="1">
      <c r="A397" s="19"/>
      <c r="B397" s="20"/>
      <c r="C397" s="16" t="s">
        <v>16</v>
      </c>
      <c r="D397" s="1">
        <f t="shared" si="88"/>
        <v>0</v>
      </c>
      <c r="E397" s="1">
        <f t="shared" ref="E397:J397" si="100">E402+E407+E412</f>
        <v>0</v>
      </c>
      <c r="F397" s="1">
        <f t="shared" si="100"/>
        <v>0</v>
      </c>
      <c r="G397" s="1">
        <f t="shared" si="100"/>
        <v>0</v>
      </c>
      <c r="H397" s="1">
        <f t="shared" si="100"/>
        <v>0</v>
      </c>
      <c r="I397" s="1">
        <f t="shared" si="100"/>
        <v>0</v>
      </c>
      <c r="J397" s="1">
        <f t="shared" si="100"/>
        <v>0</v>
      </c>
    </row>
    <row r="398" spans="1:10" ht="12.75" customHeight="1">
      <c r="A398" s="19" t="s">
        <v>131</v>
      </c>
      <c r="B398" s="20" t="s">
        <v>92</v>
      </c>
      <c r="C398" s="16" t="s">
        <v>12</v>
      </c>
      <c r="D398" s="1">
        <f t="shared" si="88"/>
        <v>900</v>
      </c>
      <c r="E398" s="1">
        <f t="shared" ref="E398:J398" si="101">E399+E400+E401+E402</f>
        <v>0</v>
      </c>
      <c r="F398" s="1">
        <f t="shared" si="101"/>
        <v>0</v>
      </c>
      <c r="G398" s="1">
        <f t="shared" si="101"/>
        <v>300</v>
      </c>
      <c r="H398" s="1">
        <f t="shared" si="101"/>
        <v>300</v>
      </c>
      <c r="I398" s="1">
        <f t="shared" si="101"/>
        <v>300</v>
      </c>
      <c r="J398" s="1">
        <f t="shared" si="101"/>
        <v>0</v>
      </c>
    </row>
    <row r="399" spans="1:10" ht="12.75" customHeight="1">
      <c r="A399" s="19"/>
      <c r="B399" s="20"/>
      <c r="C399" s="16" t="s">
        <v>13</v>
      </c>
      <c r="D399" s="1">
        <f t="shared" si="88"/>
        <v>0</v>
      </c>
      <c r="E399" s="5"/>
      <c r="F399" s="5"/>
      <c r="G399" s="5"/>
      <c r="H399" s="5"/>
      <c r="I399" s="5"/>
      <c r="J399" s="5"/>
    </row>
    <row r="400" spans="1:10" ht="12.75" customHeight="1">
      <c r="A400" s="19"/>
      <c r="B400" s="20"/>
      <c r="C400" s="16" t="s">
        <v>14</v>
      </c>
      <c r="D400" s="1">
        <f t="shared" si="88"/>
        <v>0</v>
      </c>
      <c r="E400" s="5"/>
      <c r="F400" s="5"/>
      <c r="G400" s="5"/>
      <c r="H400" s="5"/>
      <c r="I400" s="5"/>
      <c r="J400" s="5"/>
    </row>
    <row r="401" spans="1:10" ht="12.75" customHeight="1">
      <c r="A401" s="19"/>
      <c r="B401" s="20"/>
      <c r="C401" s="16" t="s">
        <v>15</v>
      </c>
      <c r="D401" s="1">
        <f t="shared" si="88"/>
        <v>900</v>
      </c>
      <c r="E401" s="5"/>
      <c r="F401" s="5"/>
      <c r="G401" s="1">
        <v>300</v>
      </c>
      <c r="H401" s="1">
        <v>300</v>
      </c>
      <c r="I401" s="1">
        <v>300</v>
      </c>
      <c r="J401" s="5"/>
    </row>
    <row r="402" spans="1:10" ht="12.75" customHeight="1">
      <c r="A402" s="19"/>
      <c r="B402" s="20"/>
      <c r="C402" s="16" t="s">
        <v>16</v>
      </c>
      <c r="D402" s="1">
        <f t="shared" si="88"/>
        <v>0</v>
      </c>
      <c r="E402" s="5"/>
      <c r="F402" s="5"/>
      <c r="G402" s="5"/>
      <c r="H402" s="5"/>
      <c r="I402" s="5"/>
      <c r="J402" s="5"/>
    </row>
    <row r="403" spans="1:10" ht="12.75" customHeight="1">
      <c r="A403" s="19" t="s">
        <v>132</v>
      </c>
      <c r="B403" s="20" t="s">
        <v>93</v>
      </c>
      <c r="C403" s="16" t="s">
        <v>12</v>
      </c>
      <c r="D403" s="1">
        <f t="shared" si="88"/>
        <v>500</v>
      </c>
      <c r="E403" s="1">
        <f t="shared" ref="E403:J403" si="102">E404+E405+E406+E407</f>
        <v>0</v>
      </c>
      <c r="F403" s="1">
        <f t="shared" si="102"/>
        <v>500</v>
      </c>
      <c r="G403" s="1">
        <f t="shared" si="102"/>
        <v>0</v>
      </c>
      <c r="H403" s="1">
        <f t="shared" si="102"/>
        <v>0</v>
      </c>
      <c r="I403" s="1">
        <f t="shared" si="102"/>
        <v>0</v>
      </c>
      <c r="J403" s="1">
        <f t="shared" si="102"/>
        <v>0</v>
      </c>
    </row>
    <row r="404" spans="1:10" ht="12.75" customHeight="1">
      <c r="A404" s="19"/>
      <c r="B404" s="20"/>
      <c r="C404" s="16" t="s">
        <v>13</v>
      </c>
      <c r="D404" s="1">
        <f t="shared" si="88"/>
        <v>0</v>
      </c>
      <c r="E404" s="5"/>
      <c r="F404" s="5"/>
      <c r="G404" s="5"/>
      <c r="H404" s="5"/>
      <c r="I404" s="5"/>
      <c r="J404" s="5"/>
    </row>
    <row r="405" spans="1:10" ht="12.75" customHeight="1">
      <c r="A405" s="19"/>
      <c r="B405" s="20"/>
      <c r="C405" s="16" t="s">
        <v>14</v>
      </c>
      <c r="D405" s="1">
        <f t="shared" si="88"/>
        <v>0</v>
      </c>
      <c r="E405" s="5"/>
      <c r="F405" s="5"/>
      <c r="G405" s="5"/>
      <c r="H405" s="5"/>
      <c r="I405" s="5"/>
      <c r="J405" s="5"/>
    </row>
    <row r="406" spans="1:10" ht="12.75" customHeight="1">
      <c r="A406" s="19"/>
      <c r="B406" s="20"/>
      <c r="C406" s="16" t="s">
        <v>15</v>
      </c>
      <c r="D406" s="1">
        <f t="shared" si="88"/>
        <v>500</v>
      </c>
      <c r="E406" s="5"/>
      <c r="F406" s="1">
        <v>500</v>
      </c>
      <c r="G406" s="5"/>
      <c r="H406" s="5"/>
      <c r="I406" s="5"/>
      <c r="J406" s="5"/>
    </row>
    <row r="407" spans="1:10" ht="12.75" customHeight="1">
      <c r="A407" s="19"/>
      <c r="B407" s="20"/>
      <c r="C407" s="16" t="s">
        <v>16</v>
      </c>
      <c r="D407" s="1">
        <f t="shared" si="88"/>
        <v>0</v>
      </c>
      <c r="E407" s="5"/>
      <c r="F407" s="5"/>
      <c r="G407" s="5"/>
      <c r="H407" s="5"/>
      <c r="I407" s="5"/>
      <c r="J407" s="5"/>
    </row>
    <row r="408" spans="1:10" ht="12.75" customHeight="1">
      <c r="A408" s="19" t="s">
        <v>133</v>
      </c>
      <c r="B408" s="20" t="s">
        <v>94</v>
      </c>
      <c r="C408" s="16" t="s">
        <v>12</v>
      </c>
      <c r="D408" s="1">
        <f t="shared" si="88"/>
        <v>1200</v>
      </c>
      <c r="E408" s="1">
        <f t="shared" ref="E408:J408" si="103">E409+E410+E411+E412</f>
        <v>0</v>
      </c>
      <c r="F408" s="1">
        <f t="shared" si="103"/>
        <v>300</v>
      </c>
      <c r="G408" s="1">
        <f t="shared" si="103"/>
        <v>300</v>
      </c>
      <c r="H408" s="1">
        <f t="shared" si="103"/>
        <v>300</v>
      </c>
      <c r="I408" s="1">
        <f t="shared" si="103"/>
        <v>300</v>
      </c>
      <c r="J408" s="1">
        <f t="shared" si="103"/>
        <v>0</v>
      </c>
    </row>
    <row r="409" spans="1:10" ht="12.75" customHeight="1">
      <c r="A409" s="19"/>
      <c r="B409" s="20"/>
      <c r="C409" s="16" t="s">
        <v>13</v>
      </c>
      <c r="D409" s="1">
        <f t="shared" ref="D409:D417" si="104">SUM(E409:J409)</f>
        <v>0</v>
      </c>
      <c r="E409" s="5"/>
      <c r="F409" s="5"/>
      <c r="G409" s="5"/>
      <c r="H409" s="5"/>
      <c r="I409" s="5"/>
      <c r="J409" s="5"/>
    </row>
    <row r="410" spans="1:10" ht="12.75" customHeight="1">
      <c r="A410" s="19"/>
      <c r="B410" s="20"/>
      <c r="C410" s="16" t="s">
        <v>14</v>
      </c>
      <c r="D410" s="1">
        <f t="shared" si="104"/>
        <v>0</v>
      </c>
      <c r="E410" s="5"/>
      <c r="F410" s="5"/>
      <c r="G410" s="5"/>
      <c r="H410" s="5"/>
      <c r="I410" s="5"/>
      <c r="J410" s="5"/>
    </row>
    <row r="411" spans="1:10" ht="12.75" customHeight="1">
      <c r="A411" s="19"/>
      <c r="B411" s="20"/>
      <c r="C411" s="16" t="s">
        <v>15</v>
      </c>
      <c r="D411" s="1">
        <f t="shared" si="104"/>
        <v>1200</v>
      </c>
      <c r="E411" s="1">
        <v>0</v>
      </c>
      <c r="F411" s="1">
        <v>300</v>
      </c>
      <c r="G411" s="1">
        <v>300</v>
      </c>
      <c r="H411" s="1">
        <v>300</v>
      </c>
      <c r="I411" s="1">
        <v>300</v>
      </c>
      <c r="J411" s="5"/>
    </row>
    <row r="412" spans="1:10" ht="12.75" customHeight="1">
      <c r="A412" s="19"/>
      <c r="B412" s="20"/>
      <c r="C412" s="16" t="s">
        <v>16</v>
      </c>
      <c r="D412" s="1">
        <f t="shared" si="104"/>
        <v>0</v>
      </c>
      <c r="E412" s="5"/>
      <c r="F412" s="5"/>
      <c r="G412" s="5"/>
      <c r="H412" s="5"/>
      <c r="I412" s="5"/>
      <c r="J412" s="5"/>
    </row>
    <row r="413" spans="1:10" ht="12.75" customHeight="1">
      <c r="A413" s="19" t="s">
        <v>95</v>
      </c>
      <c r="B413" s="20" t="s">
        <v>96</v>
      </c>
      <c r="C413" s="16" t="s">
        <v>12</v>
      </c>
      <c r="D413" s="1">
        <f>SUM(E413:J413)</f>
        <v>18000</v>
      </c>
      <c r="E413" s="1">
        <f t="shared" ref="E413:J413" si="105">E423+E433+E438+E428+E418</f>
        <v>3400</v>
      </c>
      <c r="F413" s="1">
        <f t="shared" si="105"/>
        <v>2000</v>
      </c>
      <c r="G413" s="1">
        <f t="shared" si="105"/>
        <v>3800</v>
      </c>
      <c r="H413" s="1">
        <f t="shared" si="105"/>
        <v>3500</v>
      </c>
      <c r="I413" s="1">
        <f t="shared" si="105"/>
        <v>3800</v>
      </c>
      <c r="J413" s="1">
        <f t="shared" si="105"/>
        <v>1500</v>
      </c>
    </row>
    <row r="414" spans="1:10" ht="12.75" customHeight="1">
      <c r="A414" s="19"/>
      <c r="B414" s="20"/>
      <c r="C414" s="16" t="s">
        <v>13</v>
      </c>
      <c r="D414" s="1">
        <f t="shared" si="104"/>
        <v>0</v>
      </c>
      <c r="E414" s="1">
        <f t="shared" ref="E414:J417" si="106">E424+E434+E439+E429+E419</f>
        <v>0</v>
      </c>
      <c r="F414" s="1">
        <f t="shared" si="106"/>
        <v>0</v>
      </c>
      <c r="G414" s="1">
        <f t="shared" si="106"/>
        <v>0</v>
      </c>
      <c r="H414" s="1">
        <f t="shared" si="106"/>
        <v>0</v>
      </c>
      <c r="I414" s="1">
        <f t="shared" si="106"/>
        <v>0</v>
      </c>
      <c r="J414" s="1">
        <f t="shared" si="106"/>
        <v>0</v>
      </c>
    </row>
    <row r="415" spans="1:10" ht="12.75" customHeight="1">
      <c r="A415" s="19"/>
      <c r="B415" s="20"/>
      <c r="C415" s="16" t="s">
        <v>21</v>
      </c>
      <c r="D415" s="1">
        <f t="shared" si="104"/>
        <v>0</v>
      </c>
      <c r="E415" s="1">
        <f t="shared" si="106"/>
        <v>0</v>
      </c>
      <c r="F415" s="1">
        <f t="shared" si="106"/>
        <v>0</v>
      </c>
      <c r="G415" s="1">
        <f t="shared" si="106"/>
        <v>0</v>
      </c>
      <c r="H415" s="1">
        <f t="shared" si="106"/>
        <v>0</v>
      </c>
      <c r="I415" s="1">
        <f t="shared" si="106"/>
        <v>0</v>
      </c>
      <c r="J415" s="1">
        <f t="shared" si="106"/>
        <v>0</v>
      </c>
    </row>
    <row r="416" spans="1:10" ht="12.75" customHeight="1">
      <c r="A416" s="19"/>
      <c r="B416" s="20"/>
      <c r="C416" s="16" t="s">
        <v>15</v>
      </c>
      <c r="D416" s="1">
        <f t="shared" si="104"/>
        <v>18000</v>
      </c>
      <c r="E416" s="1">
        <f>E426+E436+E441+E431+E421</f>
        <v>3400</v>
      </c>
      <c r="F416" s="1">
        <f t="shared" si="106"/>
        <v>2000</v>
      </c>
      <c r="G416" s="1">
        <f t="shared" si="106"/>
        <v>3800</v>
      </c>
      <c r="H416" s="1">
        <f t="shared" si="106"/>
        <v>3500</v>
      </c>
      <c r="I416" s="1">
        <f t="shared" si="106"/>
        <v>3800</v>
      </c>
      <c r="J416" s="1">
        <f t="shared" si="106"/>
        <v>1500</v>
      </c>
    </row>
    <row r="417" spans="1:10" ht="12.75" customHeight="1">
      <c r="A417" s="19"/>
      <c r="B417" s="20"/>
      <c r="C417" s="16" t="s">
        <v>16</v>
      </c>
      <c r="D417" s="1">
        <f t="shared" si="104"/>
        <v>0</v>
      </c>
      <c r="E417" s="1">
        <f t="shared" si="106"/>
        <v>0</v>
      </c>
      <c r="F417" s="1">
        <f t="shared" si="106"/>
        <v>0</v>
      </c>
      <c r="G417" s="1">
        <f t="shared" si="106"/>
        <v>0</v>
      </c>
      <c r="H417" s="1">
        <f t="shared" si="106"/>
        <v>0</v>
      </c>
      <c r="I417" s="1">
        <f t="shared" si="106"/>
        <v>0</v>
      </c>
      <c r="J417" s="1">
        <f t="shared" si="106"/>
        <v>0</v>
      </c>
    </row>
    <row r="418" spans="1:10" ht="12.75" customHeight="1">
      <c r="A418" s="19" t="s">
        <v>134</v>
      </c>
      <c r="B418" s="20" t="s">
        <v>41</v>
      </c>
      <c r="C418" s="16" t="s">
        <v>12</v>
      </c>
      <c r="D418" s="1">
        <f t="shared" ref="D418:D449" si="107">SUM(E418:J418)</f>
        <v>1000</v>
      </c>
      <c r="E418" s="1">
        <f t="shared" ref="E418:J418" si="108">E419+E420+E421+E422</f>
        <v>1000</v>
      </c>
      <c r="F418" s="1">
        <f t="shared" si="108"/>
        <v>0</v>
      </c>
      <c r="G418" s="1">
        <f t="shared" si="108"/>
        <v>0</v>
      </c>
      <c r="H418" s="1">
        <f t="shared" si="108"/>
        <v>0</v>
      </c>
      <c r="I418" s="1">
        <f t="shared" si="108"/>
        <v>0</v>
      </c>
      <c r="J418" s="1">
        <f t="shared" si="108"/>
        <v>0</v>
      </c>
    </row>
    <row r="419" spans="1:10" ht="12.75" customHeight="1">
      <c r="A419" s="19"/>
      <c r="B419" s="20"/>
      <c r="C419" s="16" t="s">
        <v>13</v>
      </c>
      <c r="D419" s="1">
        <f t="shared" si="107"/>
        <v>0</v>
      </c>
      <c r="E419" s="6"/>
      <c r="F419" s="6"/>
      <c r="G419" s="6"/>
      <c r="H419" s="1"/>
      <c r="I419" s="1"/>
      <c r="J419" s="1"/>
    </row>
    <row r="420" spans="1:10" ht="12.75" customHeight="1">
      <c r="A420" s="19"/>
      <c r="B420" s="20"/>
      <c r="C420" s="16" t="s">
        <v>14</v>
      </c>
      <c r="D420" s="1">
        <f t="shared" si="107"/>
        <v>0</v>
      </c>
      <c r="E420" s="6"/>
      <c r="F420" s="6"/>
      <c r="G420" s="6"/>
      <c r="H420" s="1"/>
      <c r="I420" s="1"/>
      <c r="J420" s="1"/>
    </row>
    <row r="421" spans="1:10" ht="12.75" customHeight="1">
      <c r="A421" s="19"/>
      <c r="B421" s="20"/>
      <c r="C421" s="16" t="s">
        <v>15</v>
      </c>
      <c r="D421" s="1">
        <f t="shared" si="107"/>
        <v>1000</v>
      </c>
      <c r="E421" s="6">
        <v>1000</v>
      </c>
      <c r="F421" s="6"/>
      <c r="G421" s="6"/>
      <c r="H421" s="1"/>
      <c r="I421" s="1"/>
      <c r="J421" s="1"/>
    </row>
    <row r="422" spans="1:10" ht="12.75" customHeight="1">
      <c r="A422" s="19"/>
      <c r="B422" s="20"/>
      <c r="C422" s="16" t="s">
        <v>16</v>
      </c>
      <c r="D422" s="1">
        <f t="shared" si="107"/>
        <v>0</v>
      </c>
      <c r="E422" s="6"/>
      <c r="F422" s="6"/>
      <c r="G422" s="1"/>
      <c r="H422" s="1"/>
      <c r="I422" s="1"/>
      <c r="J422" s="1"/>
    </row>
    <row r="423" spans="1:10" s="14" customFormat="1" ht="12.75" customHeight="1">
      <c r="A423" s="19" t="s">
        <v>135</v>
      </c>
      <c r="B423" s="20" t="s">
        <v>97</v>
      </c>
      <c r="C423" s="16" t="s">
        <v>12</v>
      </c>
      <c r="D423" s="1">
        <f t="shared" si="107"/>
        <v>5483.8</v>
      </c>
      <c r="E423" s="1">
        <f t="shared" ref="E423:J423" si="109">E424+E425+E426+E427</f>
        <v>483.8</v>
      </c>
      <c r="F423" s="1">
        <f t="shared" si="109"/>
        <v>2000</v>
      </c>
      <c r="G423" s="1">
        <f t="shared" si="109"/>
        <v>1000</v>
      </c>
      <c r="H423" s="1">
        <f t="shared" si="109"/>
        <v>1000</v>
      </c>
      <c r="I423" s="1">
        <f t="shared" si="109"/>
        <v>1000</v>
      </c>
      <c r="J423" s="1">
        <f t="shared" si="109"/>
        <v>0</v>
      </c>
    </row>
    <row r="424" spans="1:10" s="14" customFormat="1" ht="12.75" customHeight="1">
      <c r="A424" s="19"/>
      <c r="B424" s="20"/>
      <c r="C424" s="16" t="s">
        <v>13</v>
      </c>
      <c r="D424" s="1">
        <f t="shared" si="107"/>
        <v>0</v>
      </c>
      <c r="E424" s="5"/>
      <c r="F424" s="5"/>
      <c r="G424" s="5"/>
      <c r="H424" s="5"/>
      <c r="I424" s="5"/>
      <c r="J424" s="5"/>
    </row>
    <row r="425" spans="1:10" s="14" customFormat="1" ht="12.75" customHeight="1">
      <c r="A425" s="19"/>
      <c r="B425" s="20"/>
      <c r="C425" s="16" t="s">
        <v>14</v>
      </c>
      <c r="D425" s="1">
        <f t="shared" si="107"/>
        <v>0</v>
      </c>
      <c r="E425" s="5"/>
      <c r="F425" s="5"/>
      <c r="G425" s="5"/>
      <c r="H425" s="5"/>
      <c r="I425" s="5"/>
      <c r="J425" s="5"/>
    </row>
    <row r="426" spans="1:10" s="14" customFormat="1" ht="12.75" customHeight="1">
      <c r="A426" s="19"/>
      <c r="B426" s="20"/>
      <c r="C426" s="16" t="s">
        <v>15</v>
      </c>
      <c r="D426" s="1">
        <f t="shared" si="107"/>
        <v>5483.8</v>
      </c>
      <c r="E426" s="1">
        <v>483.8</v>
      </c>
      <c r="F426" s="1">
        <v>2000</v>
      </c>
      <c r="G426" s="1">
        <v>1000</v>
      </c>
      <c r="H426" s="1">
        <v>1000</v>
      </c>
      <c r="I426" s="1">
        <v>1000</v>
      </c>
      <c r="J426" s="5"/>
    </row>
    <row r="427" spans="1:10" s="14" customFormat="1" ht="12.75" customHeight="1">
      <c r="A427" s="19"/>
      <c r="B427" s="20"/>
      <c r="C427" s="16" t="s">
        <v>16</v>
      </c>
      <c r="D427" s="1">
        <f t="shared" si="107"/>
        <v>0</v>
      </c>
      <c r="E427" s="5"/>
      <c r="F427" s="5"/>
      <c r="G427" s="5"/>
      <c r="H427" s="5"/>
      <c r="I427" s="5"/>
      <c r="J427" s="5"/>
    </row>
    <row r="428" spans="1:10" ht="12.75" customHeight="1">
      <c r="A428" s="19" t="s">
        <v>144</v>
      </c>
      <c r="B428" s="20" t="s">
        <v>146</v>
      </c>
      <c r="C428" s="16" t="s">
        <v>12</v>
      </c>
      <c r="D428" s="1">
        <f t="shared" si="107"/>
        <v>846.2</v>
      </c>
      <c r="E428" s="1">
        <f t="shared" ref="E428:J428" si="110">E429+E430+E431+E432</f>
        <v>846.2</v>
      </c>
      <c r="F428" s="1">
        <f t="shared" si="110"/>
        <v>0</v>
      </c>
      <c r="G428" s="1">
        <f t="shared" si="110"/>
        <v>0</v>
      </c>
      <c r="H428" s="1">
        <f t="shared" si="110"/>
        <v>0</v>
      </c>
      <c r="I428" s="1">
        <f t="shared" si="110"/>
        <v>0</v>
      </c>
      <c r="J428" s="1">
        <f t="shared" si="110"/>
        <v>0</v>
      </c>
    </row>
    <row r="429" spans="1:10" ht="12.75" customHeight="1">
      <c r="A429" s="19"/>
      <c r="B429" s="20"/>
      <c r="C429" s="16" t="s">
        <v>13</v>
      </c>
      <c r="D429" s="1">
        <f t="shared" si="107"/>
        <v>0</v>
      </c>
      <c r="E429" s="5"/>
      <c r="F429" s="5"/>
      <c r="G429" s="5"/>
      <c r="H429" s="5"/>
      <c r="I429" s="5"/>
      <c r="J429" s="5"/>
    </row>
    <row r="430" spans="1:10" ht="12.75" customHeight="1">
      <c r="A430" s="19"/>
      <c r="B430" s="20"/>
      <c r="C430" s="16" t="s">
        <v>14</v>
      </c>
      <c r="D430" s="1">
        <f t="shared" si="107"/>
        <v>0</v>
      </c>
      <c r="E430" s="5"/>
      <c r="F430" s="5"/>
      <c r="G430" s="5"/>
      <c r="H430" s="5"/>
      <c r="I430" s="5"/>
      <c r="J430" s="5"/>
    </row>
    <row r="431" spans="1:10" ht="12.75" customHeight="1">
      <c r="A431" s="19"/>
      <c r="B431" s="20"/>
      <c r="C431" s="16" t="s">
        <v>15</v>
      </c>
      <c r="D431" s="1">
        <f t="shared" si="107"/>
        <v>846.2</v>
      </c>
      <c r="E431" s="1">
        <f>846200/1000</f>
        <v>846.2</v>
      </c>
      <c r="F431" s="1"/>
      <c r="G431" s="1"/>
      <c r="H431" s="1"/>
      <c r="I431" s="1"/>
      <c r="J431" s="5"/>
    </row>
    <row r="432" spans="1:10" ht="12.75" customHeight="1">
      <c r="A432" s="19"/>
      <c r="B432" s="20"/>
      <c r="C432" s="16" t="s">
        <v>16</v>
      </c>
      <c r="D432" s="1">
        <f t="shared" si="107"/>
        <v>0</v>
      </c>
      <c r="E432" s="5"/>
      <c r="F432" s="5"/>
      <c r="G432" s="5"/>
      <c r="H432" s="5"/>
      <c r="I432" s="5"/>
      <c r="J432" s="5"/>
    </row>
    <row r="433" spans="1:10" ht="12.75" customHeight="1">
      <c r="A433" s="19" t="s">
        <v>143</v>
      </c>
      <c r="B433" s="20" t="s">
        <v>98</v>
      </c>
      <c r="C433" s="16" t="s">
        <v>12</v>
      </c>
      <c r="D433" s="1">
        <f t="shared" si="107"/>
        <v>6000</v>
      </c>
      <c r="E433" s="1">
        <f t="shared" ref="E433:J433" si="111">E434+E435+E436+E437</f>
        <v>0</v>
      </c>
      <c r="F433" s="1">
        <f t="shared" si="111"/>
        <v>0</v>
      </c>
      <c r="G433" s="1">
        <f t="shared" si="111"/>
        <v>1500</v>
      </c>
      <c r="H433" s="1">
        <f t="shared" si="111"/>
        <v>1500</v>
      </c>
      <c r="I433" s="1">
        <f t="shared" si="111"/>
        <v>1500</v>
      </c>
      <c r="J433" s="1">
        <f t="shared" si="111"/>
        <v>1500</v>
      </c>
    </row>
    <row r="434" spans="1:10" ht="12.75" customHeight="1">
      <c r="A434" s="19"/>
      <c r="B434" s="20"/>
      <c r="C434" s="16" t="s">
        <v>13</v>
      </c>
      <c r="D434" s="1">
        <f t="shared" si="107"/>
        <v>0</v>
      </c>
      <c r="E434" s="5"/>
      <c r="F434" s="5"/>
      <c r="G434" s="5"/>
      <c r="H434" s="5"/>
      <c r="I434" s="5"/>
      <c r="J434" s="5"/>
    </row>
    <row r="435" spans="1:10" ht="12.75" customHeight="1">
      <c r="A435" s="19"/>
      <c r="B435" s="20"/>
      <c r="C435" s="16" t="s">
        <v>14</v>
      </c>
      <c r="D435" s="1">
        <f t="shared" si="107"/>
        <v>0</v>
      </c>
      <c r="E435" s="5"/>
      <c r="F435" s="5"/>
      <c r="G435" s="5"/>
      <c r="H435" s="5"/>
      <c r="I435" s="5"/>
      <c r="J435" s="5"/>
    </row>
    <row r="436" spans="1:10" ht="12.75" customHeight="1">
      <c r="A436" s="19"/>
      <c r="B436" s="20"/>
      <c r="C436" s="16" t="s">
        <v>15</v>
      </c>
      <c r="D436" s="1">
        <f t="shared" si="107"/>
        <v>6000</v>
      </c>
      <c r="E436" s="5"/>
      <c r="F436" s="5"/>
      <c r="G436" s="1">
        <v>1500</v>
      </c>
      <c r="H436" s="1">
        <v>1500</v>
      </c>
      <c r="I436" s="1">
        <v>1500</v>
      </c>
      <c r="J436" s="1">
        <v>1500</v>
      </c>
    </row>
    <row r="437" spans="1:10" ht="12.75" customHeight="1">
      <c r="A437" s="19"/>
      <c r="B437" s="20"/>
      <c r="C437" s="16" t="s">
        <v>16</v>
      </c>
      <c r="D437" s="1">
        <f t="shared" si="107"/>
        <v>0</v>
      </c>
      <c r="E437" s="5"/>
      <c r="F437" s="5"/>
      <c r="G437" s="5"/>
      <c r="H437" s="5"/>
      <c r="I437" s="5"/>
      <c r="J437" s="5"/>
    </row>
    <row r="438" spans="1:10" ht="12.75" customHeight="1">
      <c r="A438" s="19" t="s">
        <v>143</v>
      </c>
      <c r="B438" s="20" t="s">
        <v>99</v>
      </c>
      <c r="C438" s="16" t="s">
        <v>12</v>
      </c>
      <c r="D438" s="1">
        <f t="shared" si="107"/>
        <v>4670</v>
      </c>
      <c r="E438" s="1">
        <f t="shared" ref="E438:J438" si="112">E439+E440+E441+E442</f>
        <v>1070</v>
      </c>
      <c r="F438" s="1">
        <f t="shared" si="112"/>
        <v>0</v>
      </c>
      <c r="G438" s="1">
        <f t="shared" si="112"/>
        <v>1300</v>
      </c>
      <c r="H438" s="1">
        <f t="shared" si="112"/>
        <v>1000</v>
      </c>
      <c r="I438" s="1">
        <f t="shared" si="112"/>
        <v>1300</v>
      </c>
      <c r="J438" s="1">
        <f t="shared" si="112"/>
        <v>0</v>
      </c>
    </row>
    <row r="439" spans="1:10" ht="12.75" customHeight="1">
      <c r="A439" s="19"/>
      <c r="B439" s="20"/>
      <c r="C439" s="16" t="s">
        <v>13</v>
      </c>
      <c r="D439" s="1">
        <f t="shared" si="107"/>
        <v>0</v>
      </c>
      <c r="E439" s="5"/>
      <c r="F439" s="5"/>
      <c r="G439" s="5"/>
      <c r="H439" s="5"/>
      <c r="I439" s="5"/>
      <c r="J439" s="5"/>
    </row>
    <row r="440" spans="1:10" ht="12.75" customHeight="1">
      <c r="A440" s="19"/>
      <c r="B440" s="20"/>
      <c r="C440" s="16" t="s">
        <v>14</v>
      </c>
      <c r="D440" s="1">
        <f t="shared" si="107"/>
        <v>0</v>
      </c>
      <c r="E440" s="5"/>
      <c r="F440" s="5"/>
      <c r="G440" s="5"/>
      <c r="H440" s="5"/>
      <c r="I440" s="5"/>
      <c r="J440" s="5"/>
    </row>
    <row r="441" spans="1:10" ht="12.75" customHeight="1">
      <c r="A441" s="19"/>
      <c r="B441" s="20"/>
      <c r="C441" s="16" t="s">
        <v>15</v>
      </c>
      <c r="D441" s="1">
        <f t="shared" si="107"/>
        <v>4670</v>
      </c>
      <c r="E441" s="1">
        <f>E446</f>
        <v>1070</v>
      </c>
      <c r="F441" s="5"/>
      <c r="G441" s="1">
        <f>1300</f>
        <v>1300</v>
      </c>
      <c r="H441" s="1">
        <v>1000</v>
      </c>
      <c r="I441" s="1">
        <v>1300</v>
      </c>
      <c r="J441" s="5"/>
    </row>
    <row r="442" spans="1:10" ht="13.5" customHeight="1">
      <c r="A442" s="19"/>
      <c r="B442" s="20"/>
      <c r="C442" s="16" t="s">
        <v>16</v>
      </c>
      <c r="D442" s="1">
        <f t="shared" si="107"/>
        <v>0</v>
      </c>
      <c r="E442" s="5"/>
      <c r="F442" s="5"/>
      <c r="G442" s="5"/>
      <c r="H442" s="5"/>
      <c r="I442" s="5"/>
      <c r="J442" s="5"/>
    </row>
    <row r="443" spans="1:10" s="14" customFormat="1" ht="12.75" customHeight="1">
      <c r="A443" s="19" t="s">
        <v>145</v>
      </c>
      <c r="B443" s="20" t="s">
        <v>137</v>
      </c>
      <c r="C443" s="16" t="s">
        <v>12</v>
      </c>
      <c r="D443" s="1">
        <f t="shared" si="107"/>
        <v>1070</v>
      </c>
      <c r="E443" s="1">
        <f t="shared" ref="E443:J443" si="113">E444+E445+E446+E447</f>
        <v>1070</v>
      </c>
      <c r="F443" s="1">
        <f t="shared" si="113"/>
        <v>0</v>
      </c>
      <c r="G443" s="1">
        <f t="shared" si="113"/>
        <v>0</v>
      </c>
      <c r="H443" s="1">
        <f t="shared" si="113"/>
        <v>0</v>
      </c>
      <c r="I443" s="1">
        <f t="shared" si="113"/>
        <v>0</v>
      </c>
      <c r="J443" s="1">
        <f t="shared" si="113"/>
        <v>0</v>
      </c>
    </row>
    <row r="444" spans="1:10" s="14" customFormat="1" ht="12.75" customHeight="1">
      <c r="A444" s="19"/>
      <c r="B444" s="20"/>
      <c r="C444" s="16" t="s">
        <v>13</v>
      </c>
      <c r="D444" s="1">
        <f t="shared" si="107"/>
        <v>0</v>
      </c>
      <c r="E444" s="5"/>
      <c r="F444" s="5"/>
      <c r="G444" s="5"/>
      <c r="H444" s="5"/>
      <c r="I444" s="5"/>
      <c r="J444" s="5"/>
    </row>
    <row r="445" spans="1:10" s="14" customFormat="1" ht="12.75" customHeight="1">
      <c r="A445" s="19"/>
      <c r="B445" s="20"/>
      <c r="C445" s="16" t="s">
        <v>14</v>
      </c>
      <c r="D445" s="1">
        <f t="shared" si="107"/>
        <v>0</v>
      </c>
      <c r="E445" s="5"/>
      <c r="F445" s="5"/>
      <c r="G445" s="5"/>
      <c r="H445" s="5"/>
      <c r="I445" s="5"/>
      <c r="J445" s="5"/>
    </row>
    <row r="446" spans="1:10" s="14" customFormat="1" ht="12.75" customHeight="1">
      <c r="A446" s="19"/>
      <c r="B446" s="20"/>
      <c r="C446" s="16" t="s">
        <v>15</v>
      </c>
      <c r="D446" s="1">
        <f t="shared" si="107"/>
        <v>1070</v>
      </c>
      <c r="E446" s="1">
        <v>1070</v>
      </c>
      <c r="F446" s="5"/>
      <c r="G446" s="1"/>
      <c r="H446" s="1"/>
      <c r="I446" s="1"/>
      <c r="J446" s="5"/>
    </row>
    <row r="447" spans="1:10" s="14" customFormat="1" ht="15" customHeight="1">
      <c r="A447" s="19"/>
      <c r="B447" s="20"/>
      <c r="C447" s="16" t="s">
        <v>16</v>
      </c>
      <c r="D447" s="1">
        <f t="shared" si="107"/>
        <v>0</v>
      </c>
      <c r="E447" s="5"/>
      <c r="F447" s="5"/>
      <c r="G447" s="5"/>
      <c r="H447" s="5"/>
      <c r="I447" s="5"/>
      <c r="J447" s="5"/>
    </row>
    <row r="448" spans="1:10" ht="12.75" customHeight="1">
      <c r="A448" s="19" t="s">
        <v>100</v>
      </c>
      <c r="B448" s="20" t="s">
        <v>101</v>
      </c>
      <c r="C448" s="16" t="s">
        <v>12</v>
      </c>
      <c r="D448" s="1">
        <f t="shared" si="107"/>
        <v>15630.4</v>
      </c>
      <c r="E448" s="1">
        <f t="shared" ref="E448:J448" si="114">E453+E458+E463+E468+E473+E483+E478</f>
        <v>3675</v>
      </c>
      <c r="F448" s="1">
        <f t="shared" si="114"/>
        <v>2780</v>
      </c>
      <c r="G448" s="1">
        <f t="shared" si="114"/>
        <v>4389.7</v>
      </c>
      <c r="H448" s="1">
        <f t="shared" si="114"/>
        <v>1956.8</v>
      </c>
      <c r="I448" s="1">
        <f t="shared" si="114"/>
        <v>1994.6</v>
      </c>
      <c r="J448" s="1">
        <f t="shared" si="114"/>
        <v>834.3</v>
      </c>
    </row>
    <row r="449" spans="1:10" ht="12.75" customHeight="1">
      <c r="A449" s="19"/>
      <c r="B449" s="20"/>
      <c r="C449" s="16" t="s">
        <v>13</v>
      </c>
      <c r="D449" s="1">
        <f t="shared" si="107"/>
        <v>0</v>
      </c>
      <c r="E449" s="1">
        <f t="shared" ref="E449:J452" si="115">E454+E459+E464+E469+E474+E484+E479</f>
        <v>0</v>
      </c>
      <c r="F449" s="1">
        <f t="shared" si="115"/>
        <v>0</v>
      </c>
      <c r="G449" s="1">
        <f t="shared" si="115"/>
        <v>0</v>
      </c>
      <c r="H449" s="1">
        <f t="shared" si="115"/>
        <v>0</v>
      </c>
      <c r="I449" s="1">
        <f t="shared" si="115"/>
        <v>0</v>
      </c>
      <c r="J449" s="1">
        <f t="shared" si="115"/>
        <v>0</v>
      </c>
    </row>
    <row r="450" spans="1:10" ht="12.75" customHeight="1">
      <c r="A450" s="19"/>
      <c r="B450" s="20"/>
      <c r="C450" s="16" t="s">
        <v>14</v>
      </c>
      <c r="D450" s="1">
        <f t="shared" ref="D450:D481" si="116">SUM(E450:J450)</f>
        <v>1085</v>
      </c>
      <c r="E450" s="1">
        <f t="shared" si="115"/>
        <v>1085</v>
      </c>
      <c r="F450" s="1">
        <f t="shared" si="115"/>
        <v>0</v>
      </c>
      <c r="G450" s="1">
        <f t="shared" si="115"/>
        <v>0</v>
      </c>
      <c r="H450" s="1">
        <f t="shared" si="115"/>
        <v>0</v>
      </c>
      <c r="I450" s="1">
        <f t="shared" si="115"/>
        <v>0</v>
      </c>
      <c r="J450" s="1">
        <f t="shared" si="115"/>
        <v>0</v>
      </c>
    </row>
    <row r="451" spans="1:10" ht="12.75" customHeight="1">
      <c r="A451" s="19"/>
      <c r="B451" s="20"/>
      <c r="C451" s="16" t="s">
        <v>15</v>
      </c>
      <c r="D451" s="1">
        <f t="shared" si="116"/>
        <v>14545.4</v>
      </c>
      <c r="E451" s="1">
        <f t="shared" si="115"/>
        <v>2590</v>
      </c>
      <c r="F451" s="1">
        <f t="shared" si="115"/>
        <v>2780</v>
      </c>
      <c r="G451" s="1">
        <f t="shared" si="115"/>
        <v>4389.7</v>
      </c>
      <c r="H451" s="1">
        <f t="shared" si="115"/>
        <v>1956.8</v>
      </c>
      <c r="I451" s="1">
        <f t="shared" si="115"/>
        <v>1994.6</v>
      </c>
      <c r="J451" s="1">
        <f t="shared" si="115"/>
        <v>834.3</v>
      </c>
    </row>
    <row r="452" spans="1:10" ht="12.75" customHeight="1">
      <c r="A452" s="19"/>
      <c r="B452" s="20"/>
      <c r="C452" s="16" t="s">
        <v>15</v>
      </c>
      <c r="D452" s="1">
        <f t="shared" si="116"/>
        <v>0</v>
      </c>
      <c r="E452" s="1">
        <f t="shared" si="115"/>
        <v>0</v>
      </c>
      <c r="F452" s="1">
        <f t="shared" si="115"/>
        <v>0</v>
      </c>
      <c r="G452" s="1">
        <f t="shared" si="115"/>
        <v>0</v>
      </c>
      <c r="H452" s="1">
        <f t="shared" si="115"/>
        <v>0</v>
      </c>
      <c r="I452" s="1">
        <f t="shared" si="115"/>
        <v>0</v>
      </c>
      <c r="J452" s="1">
        <f t="shared" si="115"/>
        <v>0</v>
      </c>
    </row>
    <row r="453" spans="1:10" ht="12.75" customHeight="1">
      <c r="A453" s="19" t="s">
        <v>138</v>
      </c>
      <c r="B453" s="20" t="s">
        <v>147</v>
      </c>
      <c r="C453" s="16" t="s">
        <v>12</v>
      </c>
      <c r="D453" s="1">
        <f t="shared" si="116"/>
        <v>4899.7</v>
      </c>
      <c r="E453" s="1">
        <f t="shared" ref="E453:J453" si="117">E454+E455+E456+E457</f>
        <v>283.3</v>
      </c>
      <c r="F453" s="1">
        <f t="shared" si="117"/>
        <v>1510</v>
      </c>
      <c r="G453" s="1">
        <f t="shared" si="117"/>
        <v>720.7</v>
      </c>
      <c r="H453" s="1">
        <f t="shared" si="117"/>
        <v>756.8</v>
      </c>
      <c r="I453" s="1">
        <f t="shared" si="117"/>
        <v>794.6</v>
      </c>
      <c r="J453" s="1">
        <f t="shared" si="117"/>
        <v>834.3</v>
      </c>
    </row>
    <row r="454" spans="1:10" ht="12.75" customHeight="1">
      <c r="A454" s="19"/>
      <c r="B454" s="20"/>
      <c r="C454" s="16" t="s">
        <v>13</v>
      </c>
      <c r="D454" s="1">
        <f t="shared" si="116"/>
        <v>0</v>
      </c>
      <c r="E454" s="6"/>
      <c r="F454" s="6"/>
      <c r="G454" s="6"/>
      <c r="H454" s="6"/>
      <c r="I454" s="6"/>
      <c r="J454" s="6"/>
    </row>
    <row r="455" spans="1:10" ht="12.75" customHeight="1">
      <c r="A455" s="19"/>
      <c r="B455" s="20"/>
      <c r="C455" s="16" t="s">
        <v>14</v>
      </c>
      <c r="D455" s="1">
        <f t="shared" si="116"/>
        <v>0</v>
      </c>
      <c r="E455" s="6"/>
      <c r="F455" s="6"/>
      <c r="G455" s="6"/>
      <c r="H455" s="6"/>
      <c r="I455" s="6"/>
      <c r="J455" s="6"/>
    </row>
    <row r="456" spans="1:10" ht="12.75" customHeight="1">
      <c r="A456" s="19"/>
      <c r="B456" s="20"/>
      <c r="C456" s="16" t="s">
        <v>15</v>
      </c>
      <c r="D456" s="1">
        <f t="shared" si="116"/>
        <v>4899.7</v>
      </c>
      <c r="E456" s="6">
        <f>1420-E461-E466</f>
        <v>283.3</v>
      </c>
      <c r="F456" s="6">
        <v>1510</v>
      </c>
      <c r="G456" s="6">
        <v>720.7</v>
      </c>
      <c r="H456" s="6">
        <v>756.8</v>
      </c>
      <c r="I456" s="6">
        <v>794.6</v>
      </c>
      <c r="J456" s="6">
        <v>834.3</v>
      </c>
    </row>
    <row r="457" spans="1:10" ht="12.75" customHeight="1">
      <c r="A457" s="19"/>
      <c r="B457" s="20"/>
      <c r="C457" s="16" t="s">
        <v>16</v>
      </c>
      <c r="D457" s="1">
        <f t="shared" si="116"/>
        <v>0</v>
      </c>
      <c r="E457" s="6"/>
      <c r="F457" s="6"/>
      <c r="G457" s="1"/>
      <c r="H457" s="1"/>
      <c r="I457" s="1"/>
      <c r="J457" s="1"/>
    </row>
    <row r="458" spans="1:10" ht="12.75" customHeight="1">
      <c r="A458" s="19" t="s">
        <v>138</v>
      </c>
      <c r="B458" s="20" t="s">
        <v>130</v>
      </c>
      <c r="C458" s="16" t="s">
        <v>12</v>
      </c>
      <c r="D458" s="1">
        <f t="shared" si="116"/>
        <v>1153.9000000000001</v>
      </c>
      <c r="E458" s="1">
        <f t="shared" ref="E458:J458" si="118">E459+E460+E461+E462</f>
        <v>1153.9000000000001</v>
      </c>
      <c r="F458" s="1">
        <f t="shared" si="118"/>
        <v>0</v>
      </c>
      <c r="G458" s="1">
        <f t="shared" si="118"/>
        <v>0</v>
      </c>
      <c r="H458" s="1">
        <f t="shared" si="118"/>
        <v>0</v>
      </c>
      <c r="I458" s="1">
        <f t="shared" si="118"/>
        <v>0</v>
      </c>
      <c r="J458" s="1">
        <f t="shared" si="118"/>
        <v>0</v>
      </c>
    </row>
    <row r="459" spans="1:10" ht="12.75" customHeight="1">
      <c r="A459" s="19"/>
      <c r="B459" s="20"/>
      <c r="C459" s="16" t="s">
        <v>13</v>
      </c>
      <c r="D459" s="1">
        <f t="shared" si="116"/>
        <v>0</v>
      </c>
      <c r="E459" s="6"/>
      <c r="F459" s="6"/>
      <c r="G459" s="6"/>
      <c r="H459" s="6"/>
      <c r="I459" s="6"/>
      <c r="J459" s="6"/>
    </row>
    <row r="460" spans="1:10" ht="12.75" customHeight="1">
      <c r="A460" s="19"/>
      <c r="B460" s="20"/>
      <c r="C460" s="16" t="s">
        <v>14</v>
      </c>
      <c r="D460" s="1">
        <f t="shared" si="116"/>
        <v>1085</v>
      </c>
      <c r="E460" s="6">
        <v>1085</v>
      </c>
      <c r="F460" s="6"/>
      <c r="G460" s="6"/>
      <c r="H460" s="6"/>
      <c r="I460" s="6"/>
      <c r="J460" s="6"/>
    </row>
    <row r="461" spans="1:10" ht="12.75" customHeight="1">
      <c r="A461" s="19"/>
      <c r="B461" s="20"/>
      <c r="C461" s="16" t="s">
        <v>15</v>
      </c>
      <c r="D461" s="1">
        <f t="shared" si="116"/>
        <v>68.900000000000006</v>
      </c>
      <c r="E461" s="6">
        <f>68894.09/1000</f>
        <v>68.900000000000006</v>
      </c>
      <c r="F461" s="6"/>
      <c r="G461" s="6"/>
      <c r="H461" s="6"/>
      <c r="I461" s="6"/>
      <c r="J461" s="6"/>
    </row>
    <row r="462" spans="1:10" ht="12.75" customHeight="1">
      <c r="A462" s="19"/>
      <c r="B462" s="20"/>
      <c r="C462" s="16" t="s">
        <v>16</v>
      </c>
      <c r="D462" s="1">
        <f t="shared" si="116"/>
        <v>0</v>
      </c>
      <c r="E462" s="6"/>
      <c r="F462" s="6"/>
      <c r="G462" s="1"/>
      <c r="H462" s="1"/>
      <c r="I462" s="1"/>
      <c r="J462" s="1"/>
    </row>
    <row r="463" spans="1:10" ht="12.75" customHeight="1">
      <c r="A463" s="19" t="s">
        <v>139</v>
      </c>
      <c r="B463" s="20" t="s">
        <v>136</v>
      </c>
      <c r="C463" s="16" t="s">
        <v>12</v>
      </c>
      <c r="D463" s="1">
        <f t="shared" si="116"/>
        <v>1067.8</v>
      </c>
      <c r="E463" s="1">
        <f t="shared" ref="E463:J463" si="119">E464+E465+E466+E467</f>
        <v>1067.8</v>
      </c>
      <c r="F463" s="1">
        <f t="shared" si="119"/>
        <v>0</v>
      </c>
      <c r="G463" s="1">
        <f t="shared" si="119"/>
        <v>0</v>
      </c>
      <c r="H463" s="1">
        <f t="shared" si="119"/>
        <v>0</v>
      </c>
      <c r="I463" s="1">
        <f t="shared" si="119"/>
        <v>0</v>
      </c>
      <c r="J463" s="1">
        <f t="shared" si="119"/>
        <v>0</v>
      </c>
    </row>
    <row r="464" spans="1:10" ht="12.75" customHeight="1">
      <c r="A464" s="19"/>
      <c r="B464" s="20"/>
      <c r="C464" s="16" t="s">
        <v>13</v>
      </c>
      <c r="D464" s="1">
        <f t="shared" si="116"/>
        <v>0</v>
      </c>
      <c r="E464" s="6"/>
      <c r="F464" s="6"/>
      <c r="G464" s="6"/>
      <c r="H464" s="1"/>
      <c r="I464" s="1"/>
      <c r="J464" s="1"/>
    </row>
    <row r="465" spans="1:10" ht="12.75" customHeight="1">
      <c r="A465" s="19"/>
      <c r="B465" s="20"/>
      <c r="C465" s="16" t="s">
        <v>14</v>
      </c>
      <c r="D465" s="1">
        <f t="shared" si="116"/>
        <v>0</v>
      </c>
      <c r="E465" s="6"/>
      <c r="F465" s="6"/>
      <c r="G465" s="6"/>
      <c r="H465" s="1"/>
      <c r="I465" s="1"/>
      <c r="J465" s="1"/>
    </row>
    <row r="466" spans="1:10" ht="12.75" customHeight="1">
      <c r="A466" s="19"/>
      <c r="B466" s="20"/>
      <c r="C466" s="16" t="s">
        <v>15</v>
      </c>
      <c r="D466" s="1">
        <f t="shared" si="116"/>
        <v>1067.8</v>
      </c>
      <c r="E466" s="6">
        <f>390204/1000+677575.98/1000</f>
        <v>1067.8</v>
      </c>
      <c r="F466" s="6"/>
      <c r="G466" s="6"/>
      <c r="H466" s="1"/>
      <c r="I466" s="1"/>
      <c r="J466" s="1"/>
    </row>
    <row r="467" spans="1:10" ht="12.75" customHeight="1">
      <c r="A467" s="19"/>
      <c r="B467" s="20"/>
      <c r="C467" s="16" t="s">
        <v>16</v>
      </c>
      <c r="D467" s="1">
        <f t="shared" si="116"/>
        <v>0</v>
      </c>
      <c r="E467" s="6"/>
      <c r="F467" s="6"/>
      <c r="G467" s="1"/>
      <c r="H467" s="1"/>
      <c r="I467" s="1"/>
      <c r="J467" s="1"/>
    </row>
    <row r="468" spans="1:10" ht="12.75" customHeight="1">
      <c r="A468" s="19" t="s">
        <v>140</v>
      </c>
      <c r="B468" s="20" t="s">
        <v>102</v>
      </c>
      <c r="C468" s="16" t="s">
        <v>12</v>
      </c>
      <c r="D468" s="1">
        <f t="shared" si="116"/>
        <v>1963</v>
      </c>
      <c r="E468" s="1">
        <f t="shared" ref="E468:J468" si="120">E469+E470+E471+E472</f>
        <v>0</v>
      </c>
      <c r="F468" s="1">
        <f t="shared" si="120"/>
        <v>1270</v>
      </c>
      <c r="G468" s="1">
        <f t="shared" si="120"/>
        <v>693</v>
      </c>
      <c r="H468" s="1">
        <f t="shared" si="120"/>
        <v>0</v>
      </c>
      <c r="I468" s="1">
        <f t="shared" si="120"/>
        <v>0</v>
      </c>
      <c r="J468" s="1">
        <f t="shared" si="120"/>
        <v>0</v>
      </c>
    </row>
    <row r="469" spans="1:10" ht="12.75" customHeight="1">
      <c r="A469" s="19"/>
      <c r="B469" s="20"/>
      <c r="C469" s="16" t="s">
        <v>13</v>
      </c>
      <c r="D469" s="1">
        <f t="shared" si="116"/>
        <v>0</v>
      </c>
      <c r="E469" s="6"/>
      <c r="F469" s="6"/>
      <c r="G469" s="6"/>
      <c r="H469" s="1"/>
      <c r="I469" s="1"/>
      <c r="J469" s="1"/>
    </row>
    <row r="470" spans="1:10" ht="12.75" customHeight="1">
      <c r="A470" s="19"/>
      <c r="B470" s="20"/>
      <c r="C470" s="16" t="s">
        <v>14</v>
      </c>
      <c r="D470" s="1">
        <f t="shared" si="116"/>
        <v>0</v>
      </c>
      <c r="E470" s="6"/>
      <c r="F470" s="6"/>
      <c r="G470" s="6"/>
      <c r="H470" s="1"/>
      <c r="I470" s="1"/>
      <c r="J470" s="1"/>
    </row>
    <row r="471" spans="1:10" ht="12.75" customHeight="1">
      <c r="A471" s="19"/>
      <c r="B471" s="20"/>
      <c r="C471" s="16" t="s">
        <v>15</v>
      </c>
      <c r="D471" s="1">
        <f t="shared" si="116"/>
        <v>1963</v>
      </c>
      <c r="E471" s="6"/>
      <c r="F471" s="6">
        <v>1270</v>
      </c>
      <c r="G471" s="6">
        <v>693</v>
      </c>
      <c r="H471" s="1"/>
      <c r="I471" s="1"/>
      <c r="J471" s="1"/>
    </row>
    <row r="472" spans="1:10" ht="12.75" customHeight="1">
      <c r="A472" s="19"/>
      <c r="B472" s="20"/>
      <c r="C472" s="16" t="s">
        <v>16</v>
      </c>
      <c r="D472" s="1">
        <f t="shared" si="116"/>
        <v>0</v>
      </c>
      <c r="E472" s="6"/>
      <c r="F472" s="6"/>
      <c r="G472" s="1"/>
      <c r="H472" s="1"/>
      <c r="I472" s="1"/>
      <c r="J472" s="1"/>
    </row>
    <row r="473" spans="1:10" s="14" customFormat="1" ht="12.75" customHeight="1">
      <c r="A473" s="19" t="s">
        <v>141</v>
      </c>
      <c r="B473" s="20" t="s">
        <v>148</v>
      </c>
      <c r="C473" s="16" t="s">
        <v>12</v>
      </c>
      <c r="D473" s="1">
        <f t="shared" si="116"/>
        <v>1770</v>
      </c>
      <c r="E473" s="1">
        <f t="shared" ref="E473:J473" si="121">E474+E475+E476+E477</f>
        <v>1170</v>
      </c>
      <c r="F473" s="1">
        <f t="shared" si="121"/>
        <v>0</v>
      </c>
      <c r="G473" s="1">
        <f t="shared" si="121"/>
        <v>600</v>
      </c>
      <c r="H473" s="1">
        <f t="shared" si="121"/>
        <v>0</v>
      </c>
      <c r="I473" s="1">
        <f t="shared" si="121"/>
        <v>0</v>
      </c>
      <c r="J473" s="1">
        <f t="shared" si="121"/>
        <v>0</v>
      </c>
    </row>
    <row r="474" spans="1:10" s="14" customFormat="1" ht="12.75" customHeight="1">
      <c r="A474" s="19"/>
      <c r="B474" s="20"/>
      <c r="C474" s="16" t="s">
        <v>13</v>
      </c>
      <c r="D474" s="1">
        <f t="shared" si="116"/>
        <v>0</v>
      </c>
      <c r="E474" s="6"/>
      <c r="F474" s="6"/>
      <c r="G474" s="6"/>
      <c r="H474" s="6"/>
      <c r="I474" s="6"/>
      <c r="J474" s="1"/>
    </row>
    <row r="475" spans="1:10" s="14" customFormat="1" ht="12.75" customHeight="1">
      <c r="A475" s="19"/>
      <c r="B475" s="20"/>
      <c r="C475" s="16" t="s">
        <v>14</v>
      </c>
      <c r="D475" s="1">
        <f t="shared" si="116"/>
        <v>0</v>
      </c>
      <c r="E475" s="6"/>
      <c r="F475" s="6"/>
      <c r="G475" s="6"/>
      <c r="H475" s="6"/>
      <c r="I475" s="6"/>
      <c r="J475" s="1"/>
    </row>
    <row r="476" spans="1:10" s="14" customFormat="1" ht="13.5" customHeight="1">
      <c r="A476" s="19"/>
      <c r="B476" s="20"/>
      <c r="C476" s="16" t="s">
        <v>15</v>
      </c>
      <c r="D476" s="1">
        <f t="shared" si="116"/>
        <v>1770</v>
      </c>
      <c r="E476" s="6">
        <v>1170</v>
      </c>
      <c r="F476" s="6"/>
      <c r="G476" s="6">
        <v>600</v>
      </c>
      <c r="H476" s="6">
        <v>0</v>
      </c>
      <c r="I476" s="6">
        <v>0</v>
      </c>
      <c r="J476" s="1"/>
    </row>
    <row r="477" spans="1:10" s="14" customFormat="1" ht="26.25" customHeight="1">
      <c r="A477" s="19"/>
      <c r="B477" s="20"/>
      <c r="C477" s="16" t="s">
        <v>16</v>
      </c>
      <c r="D477" s="1">
        <f t="shared" si="116"/>
        <v>0</v>
      </c>
      <c r="E477" s="6"/>
      <c r="F477" s="6"/>
      <c r="G477" s="1"/>
      <c r="H477" s="1"/>
      <c r="I477" s="1"/>
      <c r="J477" s="1"/>
    </row>
    <row r="478" spans="1:10" ht="12.75" customHeight="1">
      <c r="A478" s="19" t="s">
        <v>142</v>
      </c>
      <c r="B478" s="20" t="s">
        <v>149</v>
      </c>
      <c r="C478" s="16" t="s">
        <v>12</v>
      </c>
      <c r="D478" s="1">
        <f t="shared" si="116"/>
        <v>2376</v>
      </c>
      <c r="E478" s="1">
        <f t="shared" ref="E478:J478" si="122">E479+E480+E481+E482</f>
        <v>0</v>
      </c>
      <c r="F478" s="1">
        <f t="shared" si="122"/>
        <v>0</v>
      </c>
      <c r="G478" s="1">
        <f t="shared" si="122"/>
        <v>1176</v>
      </c>
      <c r="H478" s="1">
        <f t="shared" si="122"/>
        <v>600</v>
      </c>
      <c r="I478" s="1">
        <f t="shared" si="122"/>
        <v>600</v>
      </c>
      <c r="J478" s="1">
        <f t="shared" si="122"/>
        <v>0</v>
      </c>
    </row>
    <row r="479" spans="1:10" ht="12.75" customHeight="1">
      <c r="A479" s="19"/>
      <c r="B479" s="20"/>
      <c r="C479" s="16" t="s">
        <v>13</v>
      </c>
      <c r="D479" s="1">
        <f t="shared" si="116"/>
        <v>0</v>
      </c>
      <c r="E479" s="6"/>
      <c r="F479" s="6"/>
      <c r="G479" s="6"/>
      <c r="H479" s="6"/>
      <c r="I479" s="6"/>
      <c r="J479" s="1"/>
    </row>
    <row r="480" spans="1:10" ht="12.75" customHeight="1">
      <c r="A480" s="19"/>
      <c r="B480" s="20"/>
      <c r="C480" s="16" t="s">
        <v>14</v>
      </c>
      <c r="D480" s="1">
        <f t="shared" si="116"/>
        <v>0</v>
      </c>
      <c r="E480" s="6"/>
      <c r="F480" s="6"/>
      <c r="G480" s="6"/>
      <c r="H480" s="6"/>
      <c r="I480" s="6"/>
      <c r="J480" s="1"/>
    </row>
    <row r="481" spans="1:10" ht="12.75" customHeight="1">
      <c r="A481" s="19"/>
      <c r="B481" s="20"/>
      <c r="C481" s="16" t="s">
        <v>15</v>
      </c>
      <c r="D481" s="1">
        <f t="shared" si="116"/>
        <v>2376</v>
      </c>
      <c r="E481" s="6"/>
      <c r="F481" s="6"/>
      <c r="G481" s="6">
        <v>1176</v>
      </c>
      <c r="H481" s="6">
        <v>600</v>
      </c>
      <c r="I481" s="6">
        <v>600</v>
      </c>
      <c r="J481" s="1"/>
    </row>
    <row r="482" spans="1:10" ht="12.75" customHeight="1">
      <c r="A482" s="19"/>
      <c r="B482" s="20"/>
      <c r="C482" s="16" t="s">
        <v>16</v>
      </c>
      <c r="D482" s="1">
        <f t="shared" ref="D482:D487" si="123">SUM(E482:J482)</f>
        <v>0</v>
      </c>
      <c r="E482" s="6"/>
      <c r="F482" s="6"/>
      <c r="G482" s="1"/>
      <c r="H482" s="1"/>
      <c r="I482" s="1"/>
      <c r="J482" s="1"/>
    </row>
    <row r="483" spans="1:10" ht="12.75" customHeight="1">
      <c r="A483" s="19" t="s">
        <v>150</v>
      </c>
      <c r="B483" s="20" t="s">
        <v>103</v>
      </c>
      <c r="C483" s="16" t="s">
        <v>12</v>
      </c>
      <c r="D483" s="1">
        <f t="shared" si="123"/>
        <v>2400</v>
      </c>
      <c r="E483" s="1">
        <f t="shared" ref="E483:J483" si="124">E484+E485+E486+E487</f>
        <v>0</v>
      </c>
      <c r="F483" s="1">
        <f t="shared" si="124"/>
        <v>0</v>
      </c>
      <c r="G483" s="1">
        <f t="shared" si="124"/>
        <v>1200</v>
      </c>
      <c r="H483" s="1">
        <f t="shared" si="124"/>
        <v>600</v>
      </c>
      <c r="I483" s="1">
        <f t="shared" si="124"/>
        <v>600</v>
      </c>
      <c r="J483" s="1">
        <f t="shared" si="124"/>
        <v>0</v>
      </c>
    </row>
    <row r="484" spans="1:10" ht="12.75" customHeight="1">
      <c r="A484" s="19"/>
      <c r="B484" s="20"/>
      <c r="C484" s="16" t="s">
        <v>13</v>
      </c>
      <c r="D484" s="1">
        <f t="shared" si="123"/>
        <v>0</v>
      </c>
      <c r="E484" s="6"/>
      <c r="F484" s="6"/>
      <c r="G484" s="6"/>
      <c r="H484" s="6"/>
      <c r="I484" s="6"/>
      <c r="J484" s="1"/>
    </row>
    <row r="485" spans="1:10" ht="12.75" customHeight="1">
      <c r="A485" s="19"/>
      <c r="B485" s="20"/>
      <c r="C485" s="16" t="s">
        <v>14</v>
      </c>
      <c r="D485" s="1">
        <f t="shared" si="123"/>
        <v>0</v>
      </c>
      <c r="E485" s="6"/>
      <c r="F485" s="6"/>
      <c r="G485" s="6"/>
      <c r="H485" s="6"/>
      <c r="I485" s="6"/>
      <c r="J485" s="1"/>
    </row>
    <row r="486" spans="1:10" ht="12.75" customHeight="1">
      <c r="A486" s="19"/>
      <c r="B486" s="20"/>
      <c r="C486" s="16" t="s">
        <v>15</v>
      </c>
      <c r="D486" s="1">
        <f t="shared" si="123"/>
        <v>2400</v>
      </c>
      <c r="E486" s="6"/>
      <c r="F486" s="6"/>
      <c r="G486" s="6">
        <v>1200</v>
      </c>
      <c r="H486" s="6">
        <v>600</v>
      </c>
      <c r="I486" s="6">
        <v>600</v>
      </c>
      <c r="J486" s="1"/>
    </row>
    <row r="487" spans="1:10" ht="12.75" customHeight="1">
      <c r="A487" s="19"/>
      <c r="B487" s="20"/>
      <c r="C487" s="16" t="s">
        <v>16</v>
      </c>
      <c r="D487" s="1">
        <f t="shared" si="123"/>
        <v>0</v>
      </c>
      <c r="E487" s="6"/>
      <c r="F487" s="6"/>
      <c r="G487" s="1"/>
      <c r="H487" s="1"/>
      <c r="I487" s="1"/>
      <c r="J487" s="1"/>
    </row>
    <row r="488" spans="1:10" s="10" customFormat="1" ht="12.75" customHeight="1">
      <c r="A488" s="28" t="s">
        <v>104</v>
      </c>
      <c r="B488" s="29" t="s">
        <v>170</v>
      </c>
      <c r="C488" s="18" t="s">
        <v>12</v>
      </c>
      <c r="D488" s="4">
        <v>123728.4</v>
      </c>
      <c r="E488" s="4">
        <f t="shared" ref="E488:J488" si="125">E489+E490+E491+E492</f>
        <v>53814.7</v>
      </c>
      <c r="F488" s="4">
        <f t="shared" si="125"/>
        <v>34648.9</v>
      </c>
      <c r="G488" s="4">
        <f t="shared" si="125"/>
        <v>38369.9</v>
      </c>
      <c r="H488" s="4">
        <f t="shared" si="125"/>
        <v>20833.3</v>
      </c>
      <c r="I488" s="4">
        <f t="shared" si="125"/>
        <v>18992</v>
      </c>
      <c r="J488" s="4">
        <f t="shared" si="125"/>
        <v>20257</v>
      </c>
    </row>
    <row r="489" spans="1:10" s="10" customFormat="1" ht="12.75" customHeight="1">
      <c r="A489" s="28"/>
      <c r="B489" s="29"/>
      <c r="C489" s="18" t="s">
        <v>13</v>
      </c>
      <c r="D489" s="4">
        <v>0</v>
      </c>
      <c r="E489" s="7">
        <v>0</v>
      </c>
      <c r="F489" s="7">
        <v>0</v>
      </c>
      <c r="G489" s="4">
        <v>0</v>
      </c>
      <c r="H489" s="4">
        <v>0</v>
      </c>
      <c r="I489" s="4">
        <v>0</v>
      </c>
      <c r="J489" s="4">
        <v>0</v>
      </c>
    </row>
    <row r="490" spans="1:10" s="10" customFormat="1" ht="12.75" customHeight="1">
      <c r="A490" s="28"/>
      <c r="B490" s="29"/>
      <c r="C490" s="18" t="s">
        <v>21</v>
      </c>
      <c r="D490" s="4">
        <v>114781.5</v>
      </c>
      <c r="E490" s="7">
        <f>52597.6</f>
        <v>52597.599999999999</v>
      </c>
      <c r="F490" s="7">
        <v>31584.7</v>
      </c>
      <c r="G490" s="4">
        <v>36286.6</v>
      </c>
      <c r="H490" s="4">
        <v>18750</v>
      </c>
      <c r="I490" s="4">
        <v>18750</v>
      </c>
      <c r="J490" s="4">
        <v>20000</v>
      </c>
    </row>
    <row r="491" spans="1:10" s="10" customFormat="1" ht="12.75" customHeight="1">
      <c r="A491" s="28"/>
      <c r="B491" s="29"/>
      <c r="C491" s="18" t="s">
        <v>15</v>
      </c>
      <c r="D491" s="4">
        <v>8946.9</v>
      </c>
      <c r="E491" s="7">
        <v>1217.0999999999999</v>
      </c>
      <c r="F491" s="7">
        <v>3064.2</v>
      </c>
      <c r="G491" s="7">
        <v>2083.3000000000002</v>
      </c>
      <c r="H491" s="7">
        <v>2083.3000000000002</v>
      </c>
      <c r="I491" s="4">
        <v>242</v>
      </c>
      <c r="J491" s="4">
        <v>257</v>
      </c>
    </row>
    <row r="492" spans="1:10" s="10" customFormat="1" ht="28.5" customHeight="1">
      <c r="A492" s="28"/>
      <c r="B492" s="29"/>
      <c r="C492" s="18" t="s">
        <v>16</v>
      </c>
      <c r="D492" s="4">
        <v>0</v>
      </c>
      <c r="E492" s="7">
        <v>0</v>
      </c>
      <c r="F492" s="7">
        <v>0</v>
      </c>
      <c r="G492" s="4">
        <v>0</v>
      </c>
      <c r="H492" s="4">
        <v>0</v>
      </c>
      <c r="I492" s="4">
        <v>0</v>
      </c>
      <c r="J492" s="4">
        <v>0</v>
      </c>
    </row>
    <row r="493" spans="1:10" s="10" customFormat="1" ht="12.75" customHeight="1">
      <c r="A493" s="28" t="s">
        <v>107</v>
      </c>
      <c r="B493" s="29" t="s">
        <v>171</v>
      </c>
      <c r="C493" s="18" t="s">
        <v>12</v>
      </c>
      <c r="D493" s="4">
        <v>2040.6</v>
      </c>
      <c r="E493" s="4">
        <v>300</v>
      </c>
      <c r="F493" s="4">
        <v>315</v>
      </c>
      <c r="G493" s="4">
        <v>330.8</v>
      </c>
      <c r="H493" s="4">
        <v>347.3</v>
      </c>
      <c r="I493" s="4">
        <v>364.7</v>
      </c>
      <c r="J493" s="4">
        <v>382.9</v>
      </c>
    </row>
    <row r="494" spans="1:10" s="10" customFormat="1" ht="12.75" customHeight="1">
      <c r="A494" s="28"/>
      <c r="B494" s="29"/>
      <c r="C494" s="18" t="s">
        <v>13</v>
      </c>
      <c r="D494" s="4">
        <v>0</v>
      </c>
      <c r="E494" s="7"/>
      <c r="F494" s="7"/>
      <c r="G494" s="4"/>
      <c r="H494" s="4"/>
      <c r="I494" s="4"/>
      <c r="J494" s="4"/>
    </row>
    <row r="495" spans="1:10" s="10" customFormat="1" ht="12.75" customHeight="1">
      <c r="A495" s="28"/>
      <c r="B495" s="29"/>
      <c r="C495" s="18" t="s">
        <v>14</v>
      </c>
      <c r="D495" s="4">
        <v>0</v>
      </c>
      <c r="E495" s="7"/>
      <c r="F495" s="7"/>
      <c r="G495" s="4"/>
      <c r="H495" s="4"/>
      <c r="I495" s="4"/>
      <c r="J495" s="4"/>
    </row>
    <row r="496" spans="1:10" s="10" customFormat="1" ht="12.75" customHeight="1">
      <c r="A496" s="28"/>
      <c r="B496" s="29"/>
      <c r="C496" s="18" t="s">
        <v>15</v>
      </c>
      <c r="D496" s="4">
        <v>2040.6</v>
      </c>
      <c r="E496" s="7">
        <v>300</v>
      </c>
      <c r="F496" s="7">
        <v>315</v>
      </c>
      <c r="G496" s="7">
        <v>330.8</v>
      </c>
      <c r="H496" s="7">
        <v>347.3</v>
      </c>
      <c r="I496" s="7">
        <v>364.7</v>
      </c>
      <c r="J496" s="7">
        <v>382.9</v>
      </c>
    </row>
    <row r="497" spans="1:10" s="10" customFormat="1" ht="12.75" customHeight="1">
      <c r="A497" s="28"/>
      <c r="B497" s="29"/>
      <c r="C497" s="18" t="s">
        <v>16</v>
      </c>
      <c r="D497" s="4">
        <v>0</v>
      </c>
      <c r="E497" s="7">
        <v>0</v>
      </c>
      <c r="F497" s="7">
        <v>0</v>
      </c>
      <c r="G497" s="4"/>
      <c r="H497" s="4"/>
      <c r="I497" s="4"/>
      <c r="J497" s="4"/>
    </row>
    <row r="498" spans="1:10" s="10" customFormat="1" ht="12.75" customHeight="1">
      <c r="A498" s="28" t="s">
        <v>108</v>
      </c>
      <c r="B498" s="29" t="s">
        <v>174</v>
      </c>
      <c r="C498" s="18" t="s">
        <v>12</v>
      </c>
      <c r="D498" s="7">
        <f t="shared" ref="D498:D512" si="126">SUM(E498:J498)</f>
        <v>136574.6</v>
      </c>
      <c r="E498" s="7">
        <f t="shared" ref="E498:J498" si="127">E503+E508</f>
        <v>136574.6</v>
      </c>
      <c r="F498" s="7">
        <f t="shared" si="127"/>
        <v>0</v>
      </c>
      <c r="G498" s="7">
        <f t="shared" si="127"/>
        <v>0</v>
      </c>
      <c r="H498" s="7">
        <f t="shared" si="127"/>
        <v>0</v>
      </c>
      <c r="I498" s="7">
        <f t="shared" si="127"/>
        <v>0</v>
      </c>
      <c r="J498" s="7">
        <f t="shared" si="127"/>
        <v>0</v>
      </c>
    </row>
    <row r="499" spans="1:10" s="10" customFormat="1" ht="12.75" customHeight="1">
      <c r="A499" s="28"/>
      <c r="B499" s="29"/>
      <c r="C499" s="18" t="s">
        <v>13</v>
      </c>
      <c r="D499" s="7">
        <f t="shared" si="126"/>
        <v>0</v>
      </c>
      <c r="E499" s="7">
        <f t="shared" ref="E499:J502" si="128">E504+E509</f>
        <v>0</v>
      </c>
      <c r="F499" s="7">
        <f t="shared" si="128"/>
        <v>0</v>
      </c>
      <c r="G499" s="7">
        <f t="shared" si="128"/>
        <v>0</v>
      </c>
      <c r="H499" s="7">
        <f t="shared" si="128"/>
        <v>0</v>
      </c>
      <c r="I499" s="7">
        <f t="shared" si="128"/>
        <v>0</v>
      </c>
      <c r="J499" s="7">
        <f t="shared" si="128"/>
        <v>0</v>
      </c>
    </row>
    <row r="500" spans="1:10" s="10" customFormat="1" ht="12.75" customHeight="1">
      <c r="A500" s="28"/>
      <c r="B500" s="29"/>
      <c r="C500" s="18" t="s">
        <v>14</v>
      </c>
      <c r="D500" s="7">
        <f t="shared" si="126"/>
        <v>0</v>
      </c>
      <c r="E500" s="7">
        <f t="shared" si="128"/>
        <v>0</v>
      </c>
      <c r="F500" s="7">
        <f t="shared" si="128"/>
        <v>0</v>
      </c>
      <c r="G500" s="7">
        <f t="shared" si="128"/>
        <v>0</v>
      </c>
      <c r="H500" s="7">
        <f t="shared" si="128"/>
        <v>0</v>
      </c>
      <c r="I500" s="7">
        <f t="shared" si="128"/>
        <v>0</v>
      </c>
      <c r="J500" s="7">
        <f t="shared" si="128"/>
        <v>0</v>
      </c>
    </row>
    <row r="501" spans="1:10" s="10" customFormat="1" ht="12.75" customHeight="1">
      <c r="A501" s="28"/>
      <c r="B501" s="29"/>
      <c r="C501" s="18" t="s">
        <v>15</v>
      </c>
      <c r="D501" s="7">
        <f t="shared" si="126"/>
        <v>0</v>
      </c>
      <c r="E501" s="7">
        <f t="shared" si="128"/>
        <v>0</v>
      </c>
      <c r="F501" s="7">
        <f t="shared" si="128"/>
        <v>0</v>
      </c>
      <c r="G501" s="7">
        <f t="shared" si="128"/>
        <v>0</v>
      </c>
      <c r="H501" s="7">
        <f t="shared" si="128"/>
        <v>0</v>
      </c>
      <c r="I501" s="7">
        <f t="shared" si="128"/>
        <v>0</v>
      </c>
      <c r="J501" s="7">
        <f t="shared" si="128"/>
        <v>0</v>
      </c>
    </row>
    <row r="502" spans="1:10" s="10" customFormat="1" ht="13.5" customHeight="1">
      <c r="A502" s="28"/>
      <c r="B502" s="29"/>
      <c r="C502" s="18" t="s">
        <v>16</v>
      </c>
      <c r="D502" s="7">
        <f t="shared" si="126"/>
        <v>136574.6</v>
      </c>
      <c r="E502" s="7">
        <f t="shared" si="128"/>
        <v>136574.6</v>
      </c>
      <c r="F502" s="7">
        <f t="shared" si="128"/>
        <v>0</v>
      </c>
      <c r="G502" s="7">
        <f t="shared" si="128"/>
        <v>0</v>
      </c>
      <c r="H502" s="7">
        <f t="shared" si="128"/>
        <v>0</v>
      </c>
      <c r="I502" s="7">
        <f t="shared" si="128"/>
        <v>0</v>
      </c>
      <c r="J502" s="7">
        <f t="shared" si="128"/>
        <v>0</v>
      </c>
    </row>
    <row r="503" spans="1:10" ht="12.75" customHeight="1">
      <c r="A503" s="19" t="s">
        <v>172</v>
      </c>
      <c r="B503" s="20" t="s">
        <v>151</v>
      </c>
      <c r="C503" s="16" t="s">
        <v>12</v>
      </c>
      <c r="D503" s="6">
        <f t="shared" si="126"/>
        <v>89142</v>
      </c>
      <c r="E503" s="6">
        <f t="shared" ref="E503:J503" si="129">E504+E505+E506+E507</f>
        <v>89142</v>
      </c>
      <c r="F503" s="6">
        <f t="shared" si="129"/>
        <v>0</v>
      </c>
      <c r="G503" s="6">
        <f t="shared" si="129"/>
        <v>0</v>
      </c>
      <c r="H503" s="6">
        <f t="shared" si="129"/>
        <v>0</v>
      </c>
      <c r="I503" s="6">
        <f t="shared" si="129"/>
        <v>0</v>
      </c>
      <c r="J503" s="6">
        <f t="shared" si="129"/>
        <v>0</v>
      </c>
    </row>
    <row r="504" spans="1:10" ht="12.75" customHeight="1">
      <c r="A504" s="19"/>
      <c r="B504" s="20"/>
      <c r="C504" s="16" t="s">
        <v>13</v>
      </c>
      <c r="D504" s="6">
        <f t="shared" si="126"/>
        <v>0</v>
      </c>
      <c r="E504" s="6">
        <v>0</v>
      </c>
      <c r="F504" s="6">
        <v>0</v>
      </c>
      <c r="G504" s="1">
        <v>0</v>
      </c>
      <c r="H504" s="1">
        <v>0</v>
      </c>
      <c r="I504" s="1">
        <v>0</v>
      </c>
      <c r="J504" s="1">
        <v>0</v>
      </c>
    </row>
    <row r="505" spans="1:10" ht="12.75" customHeight="1">
      <c r="A505" s="19"/>
      <c r="B505" s="20"/>
      <c r="C505" s="16" t="s">
        <v>14</v>
      </c>
      <c r="D505" s="6">
        <f t="shared" si="126"/>
        <v>0</v>
      </c>
      <c r="E505" s="6">
        <v>0</v>
      </c>
      <c r="F505" s="6">
        <v>0</v>
      </c>
      <c r="G505" s="1">
        <v>0</v>
      </c>
      <c r="H505" s="1">
        <v>0</v>
      </c>
      <c r="I505" s="1">
        <v>0</v>
      </c>
      <c r="J505" s="1">
        <v>0</v>
      </c>
    </row>
    <row r="506" spans="1:10" ht="12.75" customHeight="1">
      <c r="A506" s="19"/>
      <c r="B506" s="20"/>
      <c r="C506" s="16" t="s">
        <v>15</v>
      </c>
      <c r="D506" s="6">
        <f t="shared" si="126"/>
        <v>0</v>
      </c>
      <c r="E506" s="6">
        <v>0</v>
      </c>
      <c r="F506" s="6">
        <v>0</v>
      </c>
      <c r="G506" s="1">
        <v>0</v>
      </c>
      <c r="H506" s="1">
        <v>0</v>
      </c>
      <c r="I506" s="1">
        <v>0</v>
      </c>
      <c r="J506" s="1">
        <v>0</v>
      </c>
    </row>
    <row r="507" spans="1:10" ht="12.75" customHeight="1">
      <c r="A507" s="19"/>
      <c r="B507" s="20"/>
      <c r="C507" s="16" t="s">
        <v>16</v>
      </c>
      <c r="D507" s="6">
        <f t="shared" si="126"/>
        <v>89142</v>
      </c>
      <c r="E507" s="6">
        <f>89142024.83/1000</f>
        <v>89142</v>
      </c>
      <c r="F507" s="6">
        <v>0</v>
      </c>
      <c r="G507" s="1">
        <v>0</v>
      </c>
      <c r="H507" s="1">
        <v>0</v>
      </c>
      <c r="I507" s="1">
        <v>0</v>
      </c>
      <c r="J507" s="1">
        <v>0</v>
      </c>
    </row>
    <row r="508" spans="1:10" ht="12.75" customHeight="1">
      <c r="A508" s="19" t="s">
        <v>173</v>
      </c>
      <c r="B508" s="20" t="s">
        <v>151</v>
      </c>
      <c r="C508" s="16" t="s">
        <v>12</v>
      </c>
      <c r="D508" s="6">
        <f t="shared" si="126"/>
        <v>47432.6</v>
      </c>
      <c r="E508" s="6">
        <f t="shared" ref="E508:J508" si="130">E509+E510+E511+E512</f>
        <v>47432.6</v>
      </c>
      <c r="F508" s="6">
        <f t="shared" si="130"/>
        <v>0</v>
      </c>
      <c r="G508" s="6">
        <f t="shared" si="130"/>
        <v>0</v>
      </c>
      <c r="H508" s="6">
        <f t="shared" si="130"/>
        <v>0</v>
      </c>
      <c r="I508" s="6">
        <f t="shared" si="130"/>
        <v>0</v>
      </c>
      <c r="J508" s="6">
        <f t="shared" si="130"/>
        <v>0</v>
      </c>
    </row>
    <row r="509" spans="1:10" ht="12.75" customHeight="1">
      <c r="A509" s="19"/>
      <c r="B509" s="20"/>
      <c r="C509" s="16" t="s">
        <v>13</v>
      </c>
      <c r="D509" s="6">
        <f t="shared" si="126"/>
        <v>0</v>
      </c>
      <c r="E509" s="6">
        <v>0</v>
      </c>
      <c r="F509" s="6">
        <v>0</v>
      </c>
      <c r="G509" s="1">
        <v>0</v>
      </c>
      <c r="H509" s="1">
        <v>0</v>
      </c>
      <c r="I509" s="1">
        <v>0</v>
      </c>
      <c r="J509" s="1">
        <v>0</v>
      </c>
    </row>
    <row r="510" spans="1:10" ht="12.75" customHeight="1">
      <c r="A510" s="19"/>
      <c r="B510" s="20"/>
      <c r="C510" s="16" t="s">
        <v>14</v>
      </c>
      <c r="D510" s="6">
        <f t="shared" si="126"/>
        <v>0</v>
      </c>
      <c r="E510" s="6">
        <v>0</v>
      </c>
      <c r="F510" s="6">
        <v>0</v>
      </c>
      <c r="G510" s="1">
        <v>0</v>
      </c>
      <c r="H510" s="1">
        <v>0</v>
      </c>
      <c r="I510" s="1">
        <v>0</v>
      </c>
      <c r="J510" s="1">
        <v>0</v>
      </c>
    </row>
    <row r="511" spans="1:10" ht="12.75" customHeight="1">
      <c r="A511" s="19"/>
      <c r="B511" s="20"/>
      <c r="C511" s="16" t="s">
        <v>15</v>
      </c>
      <c r="D511" s="6">
        <f t="shared" si="126"/>
        <v>0</v>
      </c>
      <c r="E511" s="6">
        <v>0</v>
      </c>
      <c r="F511" s="6">
        <v>0</v>
      </c>
      <c r="G511" s="1">
        <v>0</v>
      </c>
      <c r="H511" s="1">
        <v>0</v>
      </c>
      <c r="I511" s="1">
        <v>0</v>
      </c>
      <c r="J511" s="1">
        <v>0</v>
      </c>
    </row>
    <row r="512" spans="1:10" ht="12.75" customHeight="1">
      <c r="A512" s="19"/>
      <c r="B512" s="20"/>
      <c r="C512" s="16" t="s">
        <v>16</v>
      </c>
      <c r="D512" s="6">
        <f t="shared" si="126"/>
        <v>47432.6</v>
      </c>
      <c r="E512" s="6">
        <f>150000-E507-13425375.17/1000</f>
        <v>47432.6</v>
      </c>
      <c r="F512" s="6">
        <v>0</v>
      </c>
      <c r="G512" s="1">
        <v>0</v>
      </c>
      <c r="H512" s="1">
        <v>0</v>
      </c>
      <c r="I512" s="1">
        <v>0</v>
      </c>
      <c r="J512" s="1">
        <v>0</v>
      </c>
    </row>
  </sheetData>
  <mergeCells count="208">
    <mergeCell ref="A343:A347"/>
    <mergeCell ref="B343:B347"/>
    <mergeCell ref="A348:A352"/>
    <mergeCell ref="B348:B352"/>
    <mergeCell ref="A463:A467"/>
    <mergeCell ref="B463:B467"/>
    <mergeCell ref="A388:A392"/>
    <mergeCell ref="B388:B392"/>
    <mergeCell ref="A393:A397"/>
    <mergeCell ref="B393:B397"/>
    <mergeCell ref="A448:A452"/>
    <mergeCell ref="B448:B452"/>
    <mergeCell ref="A363:A367"/>
    <mergeCell ref="B363:B367"/>
    <mergeCell ref="A373:A377"/>
    <mergeCell ref="B373:B377"/>
    <mergeCell ref="A353:A357"/>
    <mergeCell ref="B353:B357"/>
    <mergeCell ref="A318:A322"/>
    <mergeCell ref="B318:B322"/>
    <mergeCell ref="A428:A432"/>
    <mergeCell ref="B428:B432"/>
    <mergeCell ref="A418:A422"/>
    <mergeCell ref="B418:B422"/>
    <mergeCell ref="A423:A427"/>
    <mergeCell ref="B423:B427"/>
    <mergeCell ref="A383:A387"/>
    <mergeCell ref="B383:B387"/>
    <mergeCell ref="A458:A462"/>
    <mergeCell ref="B458:B462"/>
    <mergeCell ref="A443:A447"/>
    <mergeCell ref="B443:B447"/>
    <mergeCell ref="A453:A457"/>
    <mergeCell ref="B453:B457"/>
    <mergeCell ref="B433:B437"/>
    <mergeCell ref="A398:A402"/>
    <mergeCell ref="B398:B402"/>
    <mergeCell ref="A403:A407"/>
    <mergeCell ref="B403:B407"/>
    <mergeCell ref="A408:A412"/>
    <mergeCell ref="B408:B412"/>
    <mergeCell ref="A413:A417"/>
    <mergeCell ref="B413:B417"/>
    <mergeCell ref="A153:A157"/>
    <mergeCell ref="B153:B157"/>
    <mergeCell ref="A228:A232"/>
    <mergeCell ref="B228:B232"/>
    <mergeCell ref="B203:B207"/>
    <mergeCell ref="A208:A212"/>
    <mergeCell ref="B208:B212"/>
    <mergeCell ref="A213:A217"/>
    <mergeCell ref="B213:B217"/>
    <mergeCell ref="A218:A222"/>
    <mergeCell ref="A163:A167"/>
    <mergeCell ref="B163:B167"/>
    <mergeCell ref="A168:A172"/>
    <mergeCell ref="B168:B172"/>
    <mergeCell ref="B218:B222"/>
    <mergeCell ref="A183:A187"/>
    <mergeCell ref="B183:B187"/>
    <mergeCell ref="A188:A192"/>
    <mergeCell ref="B188:B192"/>
    <mergeCell ref="A488:A492"/>
    <mergeCell ref="B488:B492"/>
    <mergeCell ref="A468:A472"/>
    <mergeCell ref="B468:B472"/>
    <mergeCell ref="A473:A477"/>
    <mergeCell ref="A173:A177"/>
    <mergeCell ref="B173:B177"/>
    <mergeCell ref="A178:A182"/>
    <mergeCell ref="B178:B182"/>
    <mergeCell ref="A433:A437"/>
    <mergeCell ref="B473:B477"/>
    <mergeCell ref="A478:A482"/>
    <mergeCell ref="B478:B482"/>
    <mergeCell ref="A503:A507"/>
    <mergeCell ref="B503:B507"/>
    <mergeCell ref="A223:A227"/>
    <mergeCell ref="A493:A497"/>
    <mergeCell ref="B493:B497"/>
    <mergeCell ref="A483:A487"/>
    <mergeCell ref="B483:B487"/>
    <mergeCell ref="A508:A512"/>
    <mergeCell ref="B508:B512"/>
    <mergeCell ref="A323:A327"/>
    <mergeCell ref="B323:B327"/>
    <mergeCell ref="A328:A332"/>
    <mergeCell ref="B328:B332"/>
    <mergeCell ref="A498:A502"/>
    <mergeCell ref="B498:B502"/>
    <mergeCell ref="A378:A382"/>
    <mergeCell ref="B378:B382"/>
    <mergeCell ref="A313:A317"/>
    <mergeCell ref="B313:B317"/>
    <mergeCell ref="A358:A362"/>
    <mergeCell ref="B358:B362"/>
    <mergeCell ref="A368:A372"/>
    <mergeCell ref="B368:B372"/>
    <mergeCell ref="A333:A337"/>
    <mergeCell ref="B333:B337"/>
    <mergeCell ref="A338:A342"/>
    <mergeCell ref="B338:B342"/>
    <mergeCell ref="A288:A292"/>
    <mergeCell ref="B288:B292"/>
    <mergeCell ref="A293:A297"/>
    <mergeCell ref="B293:B297"/>
    <mergeCell ref="A438:A442"/>
    <mergeCell ref="B438:B442"/>
    <mergeCell ref="A303:A307"/>
    <mergeCell ref="B303:B307"/>
    <mergeCell ref="A308:A312"/>
    <mergeCell ref="B308:B312"/>
    <mergeCell ref="A263:A267"/>
    <mergeCell ref="B263:B267"/>
    <mergeCell ref="A298:A302"/>
    <mergeCell ref="B298:B302"/>
    <mergeCell ref="A273:A277"/>
    <mergeCell ref="B273:B277"/>
    <mergeCell ref="A278:A282"/>
    <mergeCell ref="B278:B282"/>
    <mergeCell ref="A283:A287"/>
    <mergeCell ref="B283:B287"/>
    <mergeCell ref="A268:A272"/>
    <mergeCell ref="B268:B272"/>
    <mergeCell ref="A243:A247"/>
    <mergeCell ref="B243:B247"/>
    <mergeCell ref="A248:A252"/>
    <mergeCell ref="B248:B252"/>
    <mergeCell ref="A253:A257"/>
    <mergeCell ref="B253:B257"/>
    <mergeCell ref="A258:A262"/>
    <mergeCell ref="B258:B262"/>
    <mergeCell ref="A238:A242"/>
    <mergeCell ref="B238:B242"/>
    <mergeCell ref="B193:B197"/>
    <mergeCell ref="A198:A202"/>
    <mergeCell ref="B198:B202"/>
    <mergeCell ref="A203:A207"/>
    <mergeCell ref="B223:B227"/>
    <mergeCell ref="A233:A237"/>
    <mergeCell ref="B233:B237"/>
    <mergeCell ref="A193:A197"/>
    <mergeCell ref="B133:B137"/>
    <mergeCell ref="A118:A122"/>
    <mergeCell ref="A103:A107"/>
    <mergeCell ref="B103:B107"/>
    <mergeCell ref="A108:A112"/>
    <mergeCell ref="B108:B112"/>
    <mergeCell ref="A148:A152"/>
    <mergeCell ref="B148:B152"/>
    <mergeCell ref="A143:A147"/>
    <mergeCell ref="B143:B147"/>
    <mergeCell ref="A138:A142"/>
    <mergeCell ref="B138:B142"/>
    <mergeCell ref="B118:B122"/>
    <mergeCell ref="A123:A127"/>
    <mergeCell ref="B123:B127"/>
    <mergeCell ref="B128:B132"/>
    <mergeCell ref="A128:A132"/>
    <mergeCell ref="A113:A117"/>
    <mergeCell ref="B113:B117"/>
    <mergeCell ref="A133:A137"/>
    <mergeCell ref="A78:A82"/>
    <mergeCell ref="B78:B82"/>
    <mergeCell ref="A83:A87"/>
    <mergeCell ref="B83:B87"/>
    <mergeCell ref="A88:A92"/>
    <mergeCell ref="B88:B92"/>
    <mergeCell ref="A93:A97"/>
    <mergeCell ref="B93:B97"/>
    <mergeCell ref="A98:A102"/>
    <mergeCell ref="B98:B102"/>
    <mergeCell ref="A5:A6"/>
    <mergeCell ref="B5:B6"/>
    <mergeCell ref="C5:C6"/>
    <mergeCell ref="A73:A77"/>
    <mergeCell ref="B73:B77"/>
    <mergeCell ref="B38:B42"/>
    <mergeCell ref="A43:A47"/>
    <mergeCell ref="B43:B47"/>
    <mergeCell ref="A48:A52"/>
    <mergeCell ref="D5:J5"/>
    <mergeCell ref="A8:A12"/>
    <mergeCell ref="B8:B12"/>
    <mergeCell ref="A68:A72"/>
    <mergeCell ref="B68:B72"/>
    <mergeCell ref="A13:A17"/>
    <mergeCell ref="B13:B17"/>
    <mergeCell ref="A33:A37"/>
    <mergeCell ref="B33:B37"/>
    <mergeCell ref="A38:A42"/>
    <mergeCell ref="A1:J1"/>
    <mergeCell ref="A2:J2"/>
    <mergeCell ref="A158:A162"/>
    <mergeCell ref="B158:B162"/>
    <mergeCell ref="A18:A22"/>
    <mergeCell ref="B18:B22"/>
    <mergeCell ref="A23:A27"/>
    <mergeCell ref="B23:B27"/>
    <mergeCell ref="A28:A32"/>
    <mergeCell ref="B28:B32"/>
    <mergeCell ref="A63:A67"/>
    <mergeCell ref="B63:B67"/>
    <mergeCell ref="B48:B52"/>
    <mergeCell ref="A53:A57"/>
    <mergeCell ref="B53:B57"/>
    <mergeCell ref="A58:A62"/>
    <mergeCell ref="B58:B62"/>
  </mergeCells>
  <phoneticPr fontId="0" type="noConversion"/>
  <pageMargins left="0.39370078740157483" right="0.39370078740157483" top="0.19685039370078741" bottom="0.39370078740157483" header="0" footer="0"/>
  <pageSetup paperSize="9" orientation="landscape" verticalDpi="0" r:id="rId1"/>
  <rowBreaks count="10" manualBreakCount="10">
    <brk id="27" max="16383" man="1"/>
    <brk id="67" max="16383" man="1"/>
    <brk id="107" max="16383" man="1"/>
    <brk id="142" max="16383" man="1"/>
    <brk id="162" max="9" man="1"/>
    <brk id="282" max="9" man="1"/>
    <brk id="362" max="9" man="1"/>
    <brk id="402" max="9" man="1"/>
    <brk id="437" max="9" man="1"/>
    <brk id="477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Лист1</vt:lpstr>
      <vt:lpstr>Лист1!Print_Area</vt:lpstr>
      <vt:lpstr>Лист1!Print_Titles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pyatakova</dc:creator>
  <cp:lastModifiedBy>sekr_m</cp:lastModifiedBy>
  <cp:lastPrinted>2015-05-29T08:14:59Z</cp:lastPrinted>
  <dcterms:created xsi:type="dcterms:W3CDTF">2015-01-19T02:48:01Z</dcterms:created>
  <dcterms:modified xsi:type="dcterms:W3CDTF">2015-05-29T08:15:46Z</dcterms:modified>
</cp:coreProperties>
</file>