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75" windowWidth="19320" windowHeight="9660"/>
  </bookViews>
  <sheets>
    <sheet name="прил. 1" sheetId="1" r:id="rId1"/>
    <sheet name="прил.2" sheetId="4" r:id="rId2"/>
  </sheets>
  <definedNames>
    <definedName name="_xlnm.Print_Titles" localSheetId="0">'прил. 1'!$4:$5</definedName>
    <definedName name="_xlnm.Print_Titles" localSheetId="1">прил.2!#REF!</definedName>
  </definedNames>
  <calcPr calcId="114210" fullCalcOnLoad="1" fullPrecision="0"/>
</workbook>
</file>

<file path=xl/calcChain.xml><?xml version="1.0" encoding="utf-8"?>
<calcChain xmlns="http://schemas.openxmlformats.org/spreadsheetml/2006/main">
  <c r="F9" i="1"/>
  <c r="G9"/>
  <c r="H9"/>
  <c r="I9"/>
  <c r="J9"/>
  <c r="F10"/>
  <c r="G10"/>
  <c r="H10"/>
  <c r="I10"/>
  <c r="J10"/>
  <c r="F11"/>
  <c r="G11"/>
  <c r="H11"/>
  <c r="I11"/>
  <c r="J11"/>
  <c r="E9"/>
  <c r="E10"/>
  <c r="E11"/>
  <c r="E17"/>
  <c r="J29"/>
  <c r="I29"/>
  <c r="H29"/>
  <c r="G29"/>
  <c r="D29"/>
  <c r="J28"/>
  <c r="I28"/>
  <c r="H28"/>
  <c r="G28"/>
  <c r="D28"/>
  <c r="F27"/>
  <c r="E27"/>
  <c r="D27"/>
  <c r="E39"/>
  <c r="F39"/>
  <c r="E20"/>
  <c r="E26"/>
  <c r="J26"/>
  <c r="I26"/>
  <c r="H26"/>
  <c r="G26"/>
  <c r="D26"/>
  <c r="J25"/>
  <c r="I25"/>
  <c r="H25"/>
  <c r="G25"/>
  <c r="D25"/>
  <c r="F24"/>
  <c r="E24"/>
  <c r="D24"/>
  <c r="E14"/>
  <c r="F21"/>
  <c r="J23"/>
  <c r="I23"/>
  <c r="H23"/>
  <c r="G23"/>
  <c r="D23"/>
  <c r="J22"/>
  <c r="I22"/>
  <c r="H22"/>
  <c r="G22"/>
  <c r="E21"/>
  <c r="E13"/>
  <c r="D22"/>
  <c r="D21"/>
  <c r="F42"/>
  <c r="G42"/>
  <c r="E42"/>
  <c r="G39"/>
  <c r="F17"/>
  <c r="G36"/>
  <c r="E12"/>
  <c r="D19"/>
  <c r="J18"/>
  <c r="I18"/>
  <c r="H18"/>
  <c r="G18"/>
  <c r="F15"/>
  <c r="E15"/>
  <c r="I41"/>
  <c r="J41"/>
  <c r="H41"/>
  <c r="G37"/>
  <c r="G7"/>
  <c r="H37"/>
  <c r="I37"/>
  <c r="J37"/>
  <c r="G38"/>
  <c r="J35"/>
  <c r="I35"/>
  <c r="H35"/>
  <c r="G35"/>
  <c r="F35"/>
  <c r="E35"/>
  <c r="J34"/>
  <c r="I34"/>
  <c r="H34"/>
  <c r="G34"/>
  <c r="F34"/>
  <c r="E34"/>
  <c r="J32"/>
  <c r="I32"/>
  <c r="H32"/>
  <c r="G32"/>
  <c r="F32"/>
  <c r="E32"/>
  <c r="J31"/>
  <c r="I31"/>
  <c r="H31"/>
  <c r="G31"/>
  <c r="F31"/>
  <c r="E31"/>
  <c r="F13"/>
  <c r="G13"/>
  <c r="H13"/>
  <c r="I13"/>
  <c r="J13"/>
  <c r="F14"/>
  <c r="G14"/>
  <c r="H14"/>
  <c r="I14"/>
  <c r="J14"/>
  <c r="D30"/>
  <c r="D32"/>
  <c r="D33"/>
  <c r="D35"/>
  <c r="D43"/>
  <c r="D34"/>
  <c r="D31"/>
  <c r="J7"/>
  <c r="H7"/>
  <c r="G8"/>
  <c r="F20"/>
  <c r="I7"/>
  <c r="G6"/>
  <c r="E18"/>
  <c r="D20"/>
  <c r="D12"/>
  <c r="F18"/>
  <c r="D14"/>
  <c r="D13"/>
  <c r="D10"/>
  <c r="D18"/>
  <c r="D11"/>
  <c r="D9"/>
  <c r="D16"/>
  <c r="G15"/>
  <c r="H15"/>
  <c r="I15"/>
  <c r="D17"/>
  <c r="J15"/>
  <c r="D15"/>
  <c r="E37"/>
  <c r="E7"/>
  <c r="E36"/>
  <c r="E6"/>
  <c r="E38"/>
  <c r="E8"/>
  <c r="D40"/>
  <c r="F37"/>
  <c r="D37"/>
  <c r="F7"/>
  <c r="D7"/>
  <c r="D41"/>
  <c r="F38"/>
  <c r="D39"/>
  <c r="F36"/>
  <c r="F8"/>
  <c r="F6"/>
  <c r="H42"/>
  <c r="H36"/>
  <c r="H38"/>
  <c r="H8"/>
  <c r="H6"/>
  <c r="I42"/>
  <c r="I38"/>
  <c r="I8"/>
  <c r="I36"/>
  <c r="I6"/>
  <c r="D44"/>
  <c r="J38"/>
  <c r="D38"/>
  <c r="J42"/>
  <c r="J36"/>
  <c r="J6"/>
  <c r="D6"/>
  <c r="D36"/>
  <c r="D42"/>
  <c r="J8"/>
  <c r="D8"/>
</calcChain>
</file>

<file path=xl/sharedStrings.xml><?xml version="1.0" encoding="utf-8"?>
<sst xmlns="http://schemas.openxmlformats.org/spreadsheetml/2006/main" count="75" uniqueCount="39">
  <si>
    <t>№ п/п</t>
  </si>
  <si>
    <t>Наименование муниципальной программы, мероприятия</t>
  </si>
  <si>
    <t>Источники финансирования</t>
  </si>
  <si>
    <t>Оценка расходов, годы (тыс. руб.)</t>
  </si>
  <si>
    <t>всего по программе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</si>
  <si>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</si>
  <si>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</si>
  <si>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</si>
  <si>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</si>
  <si>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</si>
  <si>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</si>
  <si>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 "Газификация муниципального образования "Городской округ Ногликский"</t>
  </si>
  <si>
    <t>Всего</t>
  </si>
  <si>
    <t>Мероприятие 1. Развитие систем газификации</t>
  </si>
  <si>
    <t>областной бюджет</t>
  </si>
  <si>
    <t>местный бюджет</t>
  </si>
  <si>
    <t>1.1.</t>
  </si>
  <si>
    <t>1.2.</t>
  </si>
  <si>
    <t>Реконструкция систем распределения и использования газа (в том числе ПСД) (с. Вал)</t>
  </si>
  <si>
    <t>1.3.</t>
  </si>
  <si>
    <t>Проектирование и строительство внутрипоселковых распределительных и подводящих газопроводов с. Горячие ключи</t>
  </si>
  <si>
    <t>Мероприятие 2. Поддержка населения муниципального образования "Городской округ Ногликский" при газификации жилищного фонда
2.1. Газификация населенных пунктов</t>
  </si>
  <si>
    <t>2.1.1.</t>
  </si>
  <si>
    <t>2.1.2.</t>
  </si>
  <si>
    <t>Единовременная материальная помощь непосредственн гражданам на частичную компенсацию затрат по выполненным и оплаченным гражданам работам</t>
  </si>
  <si>
    <t>СРОКИ И ОБЪЕМ РЕСУРСНОГО ОБЕСПЕЧЕНИЯ ПРОГРАММЫ</t>
  </si>
  <si>
    <t>1.4.</t>
  </si>
  <si>
    <t>Реконструкция систем распределения и использования газа (в том числе ПСД)
(пгт.Ноглики)</t>
  </si>
  <si>
    <t>осуществление авторского надзора за выполнением работ по объекту: "Реконструкция систем распределения и использования газа (в том числе ПСД)"</t>
  </si>
  <si>
    <t>осуществление технического надзора за за выполнением работ по объекту: "Реконструкция систем распределения и использования газа (в том числе ПСД)"</t>
  </si>
  <si>
    <t>1.5.</t>
  </si>
  <si>
    <t>1.6.</t>
  </si>
  <si>
    <t>"Газификация котельных и строительство распределительных газопроводов в муниципальных образованиях (в том числе ПСД)». Газоснабжение источников теплоэлектрогенерации с. Ныш муниципального образования "Городской округ Ногликский"</t>
  </si>
  <si>
    <t>1.7.</t>
  </si>
  <si>
    <t>Консервация объекта  "Газификация котельных и строительство распределительных газопроводов в муниципальных образованиях (в том числе ПСД)». Газоснабжение источников теплоэлектрогенерации с. Ныш муниципального образования "Городской округ Ногликский"</t>
  </si>
  <si>
    <t>На подготовку муниципального жилья к приему газа</t>
  </si>
  <si>
    <t>1.8.</t>
  </si>
  <si>
    <t>"Газификация котельных и строительство распределительных газопроводов в муниципальных образованиях (в том числе ПСД)». Газоснабжение источников теплоэлектрогенерации с. Ныш муниципального образования "Городской округ Ногликский", обучение обслуживающего персонала газотурбинного агрегата Capstone C600</t>
  </si>
  <si>
    <t xml:space="preserve">Приложение 1
к постановлению администрации
от 08.12.2015 № 827
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</si>
</sst>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/>
    </xf>
    <xf numFmtId="164" fontId="2" fillId="0" borderId="1" xfId="2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4" fillId="0" borderId="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 vertical="top" wrapText="1"/>
    </xf>
    <xf numFmtId="1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 wrapText="1"/>
    </xf>
    <xf numFmtId="0" fontId="5" fillId="0" borderId="1" xfId="1" applyFont="1" applyBorder="1" applyAlignment="1" applyProtection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44"/>
  <sheetViews>
    <sheetView tabSelected="1" zoomScaleSheetLayoutView="11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K3" sqref="K3"/>
    </sheetView>
  </sheetViews>
  <sheetFormatPr defaultRowHeight="12.75"/>
  <cols>
    <col min="1" max="1" width="6.28515625" style="15" customWidth="1"/>
    <col min="2" max="2" width="45" style="8" customWidth="1"/>
    <col min="3" max="3" width="19.42578125" style="8" customWidth="1"/>
    <col min="4" max="4" width="10.5703125" style="8" customWidth="1"/>
    <col min="5" max="5" width="10.85546875" style="8" customWidth="1"/>
    <col min="6" max="6" width="9.7109375" style="8" customWidth="1"/>
    <col min="7" max="7" width="9.5703125" style="8" customWidth="1"/>
    <col min="8" max="8" width="10.140625" style="8" customWidth="1"/>
    <col min="9" max="9" width="10" style="8" customWidth="1"/>
    <col min="10" max="10" width="9.28515625" style="8" customWidth="1"/>
    <col min="11" max="16384" width="9.140625" style="8"/>
  </cols>
  <sheetData>
    <row r="1" spans="1:10" ht="42.75" customHeight="1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s="9" customFormat="1" ht="12" customHeight="1">
      <c r="A2" s="23" t="s">
        <v>25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2" customHeight="1">
      <c r="A3" s="10"/>
      <c r="B3" s="11"/>
      <c r="C3" s="11"/>
      <c r="D3" s="11"/>
      <c r="E3" s="11"/>
      <c r="F3" s="11"/>
      <c r="G3" s="11"/>
      <c r="H3" s="11"/>
      <c r="I3" s="11"/>
      <c r="J3" s="11"/>
    </row>
    <row r="4" spans="1:10" ht="18" customHeight="1">
      <c r="A4" s="19" t="s">
        <v>0</v>
      </c>
      <c r="B4" s="16" t="s">
        <v>1</v>
      </c>
      <c r="C4" s="16" t="s">
        <v>2</v>
      </c>
      <c r="D4" s="16" t="s">
        <v>3</v>
      </c>
      <c r="E4" s="16"/>
      <c r="F4" s="16"/>
      <c r="G4" s="16"/>
      <c r="H4" s="16"/>
      <c r="I4" s="16"/>
      <c r="J4" s="16"/>
    </row>
    <row r="5" spans="1:10" ht="44.25" customHeight="1">
      <c r="A5" s="20"/>
      <c r="B5" s="16"/>
      <c r="C5" s="16"/>
      <c r="D5" s="12" t="s">
        <v>4</v>
      </c>
      <c r="E5" s="12" t="s">
        <v>5</v>
      </c>
      <c r="F5" s="12" t="s">
        <v>6</v>
      </c>
      <c r="G5" s="12" t="s">
        <v>7</v>
      </c>
      <c r="H5" s="12" t="s">
        <v>8</v>
      </c>
      <c r="I5" s="12" t="s">
        <v>9</v>
      </c>
      <c r="J5" s="12" t="s">
        <v>10</v>
      </c>
    </row>
    <row r="6" spans="1:10" s="9" customFormat="1" ht="14.25" customHeight="1">
      <c r="A6" s="17"/>
      <c r="B6" s="18" t="s">
        <v>11</v>
      </c>
      <c r="C6" s="13" t="s">
        <v>12</v>
      </c>
      <c r="D6" s="14">
        <f>SUM(E6:J6)</f>
        <v>581872.6</v>
      </c>
      <c r="E6" s="14">
        <f t="shared" ref="E6:J8" si="0">E9+E36</f>
        <v>304033.09999999998</v>
      </c>
      <c r="F6" s="14">
        <f t="shared" si="0"/>
        <v>114524.7</v>
      </c>
      <c r="G6" s="14">
        <f t="shared" si="0"/>
        <v>2044.8</v>
      </c>
      <c r="H6" s="14">
        <f t="shared" si="0"/>
        <v>71080</v>
      </c>
      <c r="I6" s="14">
        <f t="shared" si="0"/>
        <v>40090</v>
      </c>
      <c r="J6" s="14">
        <f t="shared" si="0"/>
        <v>50100</v>
      </c>
    </row>
    <row r="7" spans="1:10" s="9" customFormat="1" ht="14.25" customHeight="1">
      <c r="A7" s="17"/>
      <c r="B7" s="18"/>
      <c r="C7" s="13" t="s">
        <v>14</v>
      </c>
      <c r="D7" s="14">
        <f>SUM(E7:J7)</f>
        <v>548057.59999999998</v>
      </c>
      <c r="E7" s="14">
        <f t="shared" si="0"/>
        <v>298851.59999999998</v>
      </c>
      <c r="F7" s="14">
        <f t="shared" si="0"/>
        <v>102412.6</v>
      </c>
      <c r="G7" s="14">
        <f t="shared" si="0"/>
        <v>1893.4</v>
      </c>
      <c r="H7" s="14">
        <f t="shared" si="0"/>
        <v>63900</v>
      </c>
      <c r="I7" s="14">
        <f t="shared" si="0"/>
        <v>36000</v>
      </c>
      <c r="J7" s="14">
        <f t="shared" si="0"/>
        <v>45000</v>
      </c>
    </row>
    <row r="8" spans="1:10" s="9" customFormat="1" ht="14.25" customHeight="1">
      <c r="A8" s="17"/>
      <c r="B8" s="18"/>
      <c r="C8" s="13" t="s">
        <v>15</v>
      </c>
      <c r="D8" s="14">
        <f>SUM(E8:J8)</f>
        <v>33815</v>
      </c>
      <c r="E8" s="14">
        <f t="shared" si="0"/>
        <v>5181.5</v>
      </c>
      <c r="F8" s="14">
        <f t="shared" si="0"/>
        <v>12112.1</v>
      </c>
      <c r="G8" s="14">
        <f t="shared" si="0"/>
        <v>151.4</v>
      </c>
      <c r="H8" s="14">
        <f t="shared" si="0"/>
        <v>7180</v>
      </c>
      <c r="I8" s="14">
        <f t="shared" si="0"/>
        <v>4090</v>
      </c>
      <c r="J8" s="14">
        <f t="shared" si="0"/>
        <v>5100</v>
      </c>
    </row>
    <row r="9" spans="1:10" s="9" customFormat="1" ht="14.25" customHeight="1">
      <c r="A9" s="17">
        <v>1</v>
      </c>
      <c r="B9" s="18" t="s">
        <v>13</v>
      </c>
      <c r="C9" s="13" t="s">
        <v>12</v>
      </c>
      <c r="D9" s="14">
        <f>SUM(D10:D11)</f>
        <v>569658.6</v>
      </c>
      <c r="E9" s="14">
        <f t="shared" ref="E9:J10" si="1">E12+E30+E33+E15+E18+E21+E24+E27</f>
        <v>296072.09999999998</v>
      </c>
      <c r="F9" s="14">
        <f t="shared" si="1"/>
        <v>112586.5</v>
      </c>
      <c r="G9" s="14">
        <f t="shared" si="1"/>
        <v>0</v>
      </c>
      <c r="H9" s="14">
        <f t="shared" si="1"/>
        <v>71000</v>
      </c>
      <c r="I9" s="14">
        <f t="shared" si="1"/>
        <v>40000</v>
      </c>
      <c r="J9" s="14">
        <f t="shared" si="1"/>
        <v>50000</v>
      </c>
    </row>
    <row r="10" spans="1:10" s="9" customFormat="1" ht="14.25" customHeight="1">
      <c r="A10" s="17"/>
      <c r="B10" s="18"/>
      <c r="C10" s="13" t="s">
        <v>14</v>
      </c>
      <c r="D10" s="14">
        <f t="shared" ref="D10:D44" si="2">SUM(E10:J10)</f>
        <v>537369.59999999998</v>
      </c>
      <c r="E10" s="14">
        <f t="shared" si="1"/>
        <v>291851.59999999998</v>
      </c>
      <c r="F10" s="14">
        <f t="shared" si="1"/>
        <v>100618</v>
      </c>
      <c r="G10" s="14">
        <f t="shared" si="1"/>
        <v>0</v>
      </c>
      <c r="H10" s="14">
        <f t="shared" si="1"/>
        <v>63900</v>
      </c>
      <c r="I10" s="14">
        <f t="shared" si="1"/>
        <v>36000</v>
      </c>
      <c r="J10" s="14">
        <f t="shared" si="1"/>
        <v>45000</v>
      </c>
    </row>
    <row r="11" spans="1:10" s="9" customFormat="1" ht="14.25" customHeight="1">
      <c r="A11" s="17"/>
      <c r="B11" s="18"/>
      <c r="C11" s="13" t="s">
        <v>15</v>
      </c>
      <c r="D11" s="14">
        <f t="shared" si="2"/>
        <v>32289</v>
      </c>
      <c r="E11" s="14">
        <f t="shared" ref="E11:J11" si="3">E14+E32+E35+E17+E20+E23+E26+E29</f>
        <v>4220.5</v>
      </c>
      <c r="F11" s="14">
        <f t="shared" si="3"/>
        <v>11968.5</v>
      </c>
      <c r="G11" s="14">
        <f t="shared" si="3"/>
        <v>0</v>
      </c>
      <c r="H11" s="14">
        <f t="shared" si="3"/>
        <v>7100</v>
      </c>
      <c r="I11" s="14">
        <f t="shared" si="3"/>
        <v>4000</v>
      </c>
      <c r="J11" s="14">
        <f t="shared" si="3"/>
        <v>5000</v>
      </c>
    </row>
    <row r="12" spans="1:10" ht="14.25" customHeight="1">
      <c r="A12" s="17" t="s">
        <v>16</v>
      </c>
      <c r="B12" s="18" t="s">
        <v>27</v>
      </c>
      <c r="C12" s="13" t="s">
        <v>12</v>
      </c>
      <c r="D12" s="14">
        <f t="shared" si="2"/>
        <v>397249.2</v>
      </c>
      <c r="E12" s="14">
        <f>E13+E14</f>
        <v>285451.40000000002</v>
      </c>
      <c r="F12" s="14">
        <v>111797.8</v>
      </c>
      <c r="G12" s="14">
        <v>0</v>
      </c>
      <c r="H12" s="14">
        <v>0</v>
      </c>
      <c r="I12" s="14">
        <v>0</v>
      </c>
      <c r="J12" s="14">
        <v>0</v>
      </c>
    </row>
    <row r="13" spans="1:10" ht="14.25" customHeight="1">
      <c r="A13" s="17"/>
      <c r="B13" s="18"/>
      <c r="C13" s="13" t="s">
        <v>14</v>
      </c>
      <c r="D13" s="14">
        <f t="shared" si="2"/>
        <v>383020.6</v>
      </c>
      <c r="E13" s="14">
        <f>260588600/1000+21814</f>
        <v>282402.59999999998</v>
      </c>
      <c r="F13" s="14">
        <f>F12*90%</f>
        <v>100618</v>
      </c>
      <c r="G13" s="14">
        <f>G12*90%</f>
        <v>0</v>
      </c>
      <c r="H13" s="14">
        <f>H12*90%</f>
        <v>0</v>
      </c>
      <c r="I13" s="14">
        <f>I12*90%</f>
        <v>0</v>
      </c>
      <c r="J13" s="14">
        <f>J12*90%</f>
        <v>0</v>
      </c>
    </row>
    <row r="14" spans="1:10" ht="14.25" customHeight="1">
      <c r="A14" s="17"/>
      <c r="B14" s="18"/>
      <c r="C14" s="13" t="s">
        <v>15</v>
      </c>
      <c r="D14" s="14">
        <f t="shared" si="2"/>
        <v>14228.6</v>
      </c>
      <c r="E14" s="14">
        <f>3048.84</f>
        <v>3048.8</v>
      </c>
      <c r="F14" s="14">
        <f>F12*10%</f>
        <v>11179.8</v>
      </c>
      <c r="G14" s="14">
        <f>G12*10%</f>
        <v>0</v>
      </c>
      <c r="H14" s="14">
        <f>H12*10%</f>
        <v>0</v>
      </c>
      <c r="I14" s="14">
        <f>I12*10%</f>
        <v>0</v>
      </c>
      <c r="J14" s="14">
        <f>J12*10%</f>
        <v>0</v>
      </c>
    </row>
    <row r="15" spans="1:10" ht="14.25" customHeight="1">
      <c r="A15" s="17" t="s">
        <v>17</v>
      </c>
      <c r="B15" s="18" t="s">
        <v>28</v>
      </c>
      <c r="C15" s="13" t="s">
        <v>12</v>
      </c>
      <c r="D15" s="14">
        <f t="shared" ref="D15:D29" si="4">SUM(E15:J15)</f>
        <v>785.4</v>
      </c>
      <c r="E15" s="14">
        <f t="shared" ref="E15:J15" si="5">E16+E17</f>
        <v>192.7</v>
      </c>
      <c r="F15" s="14">
        <f t="shared" si="5"/>
        <v>592.70000000000005</v>
      </c>
      <c r="G15" s="14">
        <f t="shared" si="5"/>
        <v>0</v>
      </c>
      <c r="H15" s="14">
        <f t="shared" si="5"/>
        <v>0</v>
      </c>
      <c r="I15" s="14">
        <f t="shared" si="5"/>
        <v>0</v>
      </c>
      <c r="J15" s="14">
        <f t="shared" si="5"/>
        <v>0</v>
      </c>
    </row>
    <row r="16" spans="1:10" ht="14.25" customHeight="1">
      <c r="A16" s="17"/>
      <c r="B16" s="18"/>
      <c r="C16" s="13" t="s">
        <v>14</v>
      </c>
      <c r="D16" s="14">
        <f t="shared" si="4"/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</row>
    <row r="17" spans="1:10" ht="28.5" customHeight="1">
      <c r="A17" s="17"/>
      <c r="B17" s="18"/>
      <c r="C17" s="13" t="s">
        <v>15</v>
      </c>
      <c r="D17" s="14">
        <f t="shared" si="4"/>
        <v>785.4</v>
      </c>
      <c r="E17" s="14">
        <f>592695.12/1000-400</f>
        <v>192.7</v>
      </c>
      <c r="F17" s="14">
        <f>592695.12/1000</f>
        <v>592.70000000000005</v>
      </c>
      <c r="G17" s="14">
        <v>0</v>
      </c>
      <c r="H17" s="14">
        <v>0</v>
      </c>
      <c r="I17" s="14">
        <v>0</v>
      </c>
      <c r="J17" s="14">
        <v>0</v>
      </c>
    </row>
    <row r="18" spans="1:10" ht="14.25" customHeight="1">
      <c r="A18" s="17" t="s">
        <v>19</v>
      </c>
      <c r="B18" s="18" t="s">
        <v>29</v>
      </c>
      <c r="C18" s="13" t="s">
        <v>12</v>
      </c>
      <c r="D18" s="14">
        <f t="shared" si="4"/>
        <v>577</v>
      </c>
      <c r="E18" s="14">
        <f t="shared" ref="E18:J18" si="6">E19+E20</f>
        <v>381</v>
      </c>
      <c r="F18" s="14">
        <f t="shared" si="6"/>
        <v>196</v>
      </c>
      <c r="G18" s="14">
        <f t="shared" si="6"/>
        <v>0</v>
      </c>
      <c r="H18" s="14">
        <f t="shared" si="6"/>
        <v>0</v>
      </c>
      <c r="I18" s="14">
        <f t="shared" si="6"/>
        <v>0</v>
      </c>
      <c r="J18" s="14">
        <f t="shared" si="6"/>
        <v>0</v>
      </c>
    </row>
    <row r="19" spans="1:10" ht="14.25" customHeight="1">
      <c r="A19" s="17"/>
      <c r="B19" s="18"/>
      <c r="C19" s="13" t="s">
        <v>14</v>
      </c>
      <c r="D19" s="14">
        <f t="shared" si="4"/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</row>
    <row r="20" spans="1:10" ht="25.5" customHeight="1">
      <c r="A20" s="17"/>
      <c r="B20" s="18"/>
      <c r="C20" s="13" t="s">
        <v>15</v>
      </c>
      <c r="D20" s="14">
        <f t="shared" si="4"/>
        <v>577</v>
      </c>
      <c r="E20" s="14">
        <f>381</f>
        <v>381</v>
      </c>
      <c r="F20" s="14">
        <f>11968.5-F17-F14</f>
        <v>196</v>
      </c>
      <c r="G20" s="14">
        <v>0</v>
      </c>
      <c r="H20" s="14">
        <v>0</v>
      </c>
      <c r="I20" s="14">
        <v>0</v>
      </c>
      <c r="J20" s="14">
        <v>0</v>
      </c>
    </row>
    <row r="21" spans="1:10" ht="14.25" customHeight="1">
      <c r="A21" s="17" t="s">
        <v>26</v>
      </c>
      <c r="B21" s="18" t="s">
        <v>32</v>
      </c>
      <c r="C21" s="13" t="s">
        <v>12</v>
      </c>
      <c r="D21" s="14">
        <f t="shared" si="4"/>
        <v>9449</v>
      </c>
      <c r="E21" s="14">
        <f>E22+E23</f>
        <v>9449</v>
      </c>
      <c r="F21" s="14">
        <f>F22+F23</f>
        <v>0</v>
      </c>
      <c r="G21" s="14">
        <v>0</v>
      </c>
      <c r="H21" s="14">
        <v>0</v>
      </c>
      <c r="I21" s="14">
        <v>0</v>
      </c>
      <c r="J21" s="14">
        <v>0</v>
      </c>
    </row>
    <row r="22" spans="1:10" ht="14.25" customHeight="1">
      <c r="A22" s="17"/>
      <c r="B22" s="18"/>
      <c r="C22" s="13" t="s">
        <v>14</v>
      </c>
      <c r="D22" s="14">
        <f t="shared" si="4"/>
        <v>9449</v>
      </c>
      <c r="E22" s="14">
        <v>9449</v>
      </c>
      <c r="F22" s="14">
        <v>0</v>
      </c>
      <c r="G22" s="14">
        <f>G21*90%</f>
        <v>0</v>
      </c>
      <c r="H22" s="14">
        <f>H21*90%</f>
        <v>0</v>
      </c>
      <c r="I22" s="14">
        <f>I21*90%</f>
        <v>0</v>
      </c>
      <c r="J22" s="14">
        <f>J21*90%</f>
        <v>0</v>
      </c>
    </row>
    <row r="23" spans="1:10" ht="49.5" customHeight="1">
      <c r="A23" s="17"/>
      <c r="B23" s="18"/>
      <c r="C23" s="13" t="s">
        <v>15</v>
      </c>
      <c r="D23" s="14">
        <f t="shared" si="4"/>
        <v>0</v>
      </c>
      <c r="E23" s="14">
        <v>0</v>
      </c>
      <c r="F23" s="14">
        <v>0</v>
      </c>
      <c r="G23" s="14">
        <f>G21*10%</f>
        <v>0</v>
      </c>
      <c r="H23" s="14">
        <f>H21*10%</f>
        <v>0</v>
      </c>
      <c r="I23" s="14">
        <f>I21*10%</f>
        <v>0</v>
      </c>
      <c r="J23" s="14">
        <f>J21*10%</f>
        <v>0</v>
      </c>
    </row>
    <row r="24" spans="1:10" ht="14.25" customHeight="1">
      <c r="A24" s="17" t="s">
        <v>30</v>
      </c>
      <c r="B24" s="18" t="s">
        <v>34</v>
      </c>
      <c r="C24" s="13" t="s">
        <v>12</v>
      </c>
      <c r="D24" s="14">
        <f t="shared" si="4"/>
        <v>198</v>
      </c>
      <c r="E24" s="14">
        <f>E25+E26</f>
        <v>198</v>
      </c>
      <c r="F24" s="14">
        <f>F25+F26</f>
        <v>0</v>
      </c>
      <c r="G24" s="14">
        <v>0</v>
      </c>
      <c r="H24" s="14">
        <v>0</v>
      </c>
      <c r="I24" s="14">
        <v>0</v>
      </c>
      <c r="J24" s="14">
        <v>0</v>
      </c>
    </row>
    <row r="25" spans="1:10" ht="14.25" customHeight="1">
      <c r="A25" s="17"/>
      <c r="B25" s="18"/>
      <c r="C25" s="13" t="s">
        <v>14</v>
      </c>
      <c r="D25" s="14">
        <f t="shared" si="4"/>
        <v>0</v>
      </c>
      <c r="E25" s="14">
        <v>0</v>
      </c>
      <c r="F25" s="14">
        <v>0</v>
      </c>
      <c r="G25" s="14">
        <f>G24*90%</f>
        <v>0</v>
      </c>
      <c r="H25" s="14">
        <f>H24*90%</f>
        <v>0</v>
      </c>
      <c r="I25" s="14">
        <f>I24*90%</f>
        <v>0</v>
      </c>
      <c r="J25" s="14">
        <f>J24*90%</f>
        <v>0</v>
      </c>
    </row>
    <row r="26" spans="1:10" ht="49.5" customHeight="1">
      <c r="A26" s="17"/>
      <c r="B26" s="18"/>
      <c r="C26" s="13" t="s">
        <v>15</v>
      </c>
      <c r="D26" s="14">
        <f t="shared" si="4"/>
        <v>198</v>
      </c>
      <c r="E26" s="14">
        <f>198</f>
        <v>198</v>
      </c>
      <c r="F26" s="14">
        <v>0</v>
      </c>
      <c r="G26" s="14">
        <f>G24*10%</f>
        <v>0</v>
      </c>
      <c r="H26" s="14">
        <f>H24*10%</f>
        <v>0</v>
      </c>
      <c r="I26" s="14">
        <f>I24*10%</f>
        <v>0</v>
      </c>
      <c r="J26" s="14">
        <f>J24*10%</f>
        <v>0</v>
      </c>
    </row>
    <row r="27" spans="1:10" ht="14.25" customHeight="1">
      <c r="A27" s="17" t="s">
        <v>31</v>
      </c>
      <c r="B27" s="18" t="s">
        <v>37</v>
      </c>
      <c r="C27" s="13" t="s">
        <v>12</v>
      </c>
      <c r="D27" s="14">
        <f t="shared" si="4"/>
        <v>400</v>
      </c>
      <c r="E27" s="14">
        <f>E28+E29</f>
        <v>400</v>
      </c>
      <c r="F27" s="14">
        <f>F28+F29</f>
        <v>0</v>
      </c>
      <c r="G27" s="14">
        <v>0</v>
      </c>
      <c r="H27" s="14">
        <v>0</v>
      </c>
      <c r="I27" s="14">
        <v>0</v>
      </c>
      <c r="J27" s="14">
        <v>0</v>
      </c>
    </row>
    <row r="28" spans="1:10" ht="14.25" customHeight="1">
      <c r="A28" s="17"/>
      <c r="B28" s="18"/>
      <c r="C28" s="13" t="s">
        <v>14</v>
      </c>
      <c r="D28" s="14">
        <f t="shared" si="4"/>
        <v>0</v>
      </c>
      <c r="E28" s="14">
        <v>0</v>
      </c>
      <c r="F28" s="14">
        <v>0</v>
      </c>
      <c r="G28" s="14">
        <f>G27*90%</f>
        <v>0</v>
      </c>
      <c r="H28" s="14">
        <f>H27*90%</f>
        <v>0</v>
      </c>
      <c r="I28" s="14">
        <f>I27*90%</f>
        <v>0</v>
      </c>
      <c r="J28" s="14">
        <f>J27*90%</f>
        <v>0</v>
      </c>
    </row>
    <row r="29" spans="1:10" ht="65.25" customHeight="1">
      <c r="A29" s="17"/>
      <c r="B29" s="18"/>
      <c r="C29" s="13" t="s">
        <v>15</v>
      </c>
      <c r="D29" s="14">
        <f t="shared" si="4"/>
        <v>400</v>
      </c>
      <c r="E29" s="14">
        <v>400</v>
      </c>
      <c r="F29" s="14">
        <v>0</v>
      </c>
      <c r="G29" s="14">
        <f>G27*10%</f>
        <v>0</v>
      </c>
      <c r="H29" s="14">
        <f>H27*10%</f>
        <v>0</v>
      </c>
      <c r="I29" s="14">
        <f>I27*10%</f>
        <v>0</v>
      </c>
      <c r="J29" s="14">
        <f>J27*10%</f>
        <v>0</v>
      </c>
    </row>
    <row r="30" spans="1:10" ht="14.25" customHeight="1">
      <c r="A30" s="17" t="s">
        <v>33</v>
      </c>
      <c r="B30" s="18" t="s">
        <v>18</v>
      </c>
      <c r="C30" s="13" t="s">
        <v>12</v>
      </c>
      <c r="D30" s="14">
        <f t="shared" si="2"/>
        <v>90000</v>
      </c>
      <c r="E30" s="14">
        <v>0</v>
      </c>
      <c r="F30" s="14">
        <v>0</v>
      </c>
      <c r="G30" s="14">
        <v>0</v>
      </c>
      <c r="H30" s="14">
        <v>0</v>
      </c>
      <c r="I30" s="14">
        <v>40000</v>
      </c>
      <c r="J30" s="14">
        <v>50000</v>
      </c>
    </row>
    <row r="31" spans="1:10" ht="14.25" customHeight="1">
      <c r="A31" s="17"/>
      <c r="B31" s="18"/>
      <c r="C31" s="13" t="s">
        <v>14</v>
      </c>
      <c r="D31" s="14">
        <f t="shared" si="2"/>
        <v>81000</v>
      </c>
      <c r="E31" s="14">
        <f t="shared" ref="E31:J31" si="7">E30*90%</f>
        <v>0</v>
      </c>
      <c r="F31" s="14">
        <f t="shared" si="7"/>
        <v>0</v>
      </c>
      <c r="G31" s="14">
        <f t="shared" si="7"/>
        <v>0</v>
      </c>
      <c r="H31" s="14">
        <f t="shared" si="7"/>
        <v>0</v>
      </c>
      <c r="I31" s="14">
        <f t="shared" si="7"/>
        <v>36000</v>
      </c>
      <c r="J31" s="14">
        <f t="shared" si="7"/>
        <v>45000</v>
      </c>
    </row>
    <row r="32" spans="1:10" ht="14.25" customHeight="1">
      <c r="A32" s="17"/>
      <c r="B32" s="18"/>
      <c r="C32" s="13" t="s">
        <v>15</v>
      </c>
      <c r="D32" s="14">
        <f t="shared" si="2"/>
        <v>9000</v>
      </c>
      <c r="E32" s="14">
        <f t="shared" ref="E32:J32" si="8">E30*10%</f>
        <v>0</v>
      </c>
      <c r="F32" s="14">
        <f t="shared" si="8"/>
        <v>0</v>
      </c>
      <c r="G32" s="14">
        <f t="shared" si="8"/>
        <v>0</v>
      </c>
      <c r="H32" s="14">
        <f t="shared" si="8"/>
        <v>0</v>
      </c>
      <c r="I32" s="14">
        <f t="shared" si="8"/>
        <v>4000</v>
      </c>
      <c r="J32" s="14">
        <f t="shared" si="8"/>
        <v>5000</v>
      </c>
    </row>
    <row r="33" spans="1:10" ht="14.25" customHeight="1">
      <c r="A33" s="17" t="s">
        <v>36</v>
      </c>
      <c r="B33" s="18" t="s">
        <v>20</v>
      </c>
      <c r="C33" s="13" t="s">
        <v>12</v>
      </c>
      <c r="D33" s="14">
        <f t="shared" si="2"/>
        <v>71000</v>
      </c>
      <c r="E33" s="14">
        <v>0</v>
      </c>
      <c r="F33" s="14">
        <v>0</v>
      </c>
      <c r="G33" s="14">
        <v>0</v>
      </c>
      <c r="H33" s="14">
        <v>71000</v>
      </c>
      <c r="I33" s="14">
        <v>0</v>
      </c>
      <c r="J33" s="14">
        <v>0</v>
      </c>
    </row>
    <row r="34" spans="1:10" ht="14.25" customHeight="1">
      <c r="A34" s="17"/>
      <c r="B34" s="18"/>
      <c r="C34" s="13" t="s">
        <v>14</v>
      </c>
      <c r="D34" s="14">
        <f t="shared" si="2"/>
        <v>63900</v>
      </c>
      <c r="E34" s="14">
        <f t="shared" ref="E34:J34" si="9">E33*90%</f>
        <v>0</v>
      </c>
      <c r="F34" s="14">
        <f t="shared" si="9"/>
        <v>0</v>
      </c>
      <c r="G34" s="14">
        <f t="shared" si="9"/>
        <v>0</v>
      </c>
      <c r="H34" s="14">
        <f t="shared" si="9"/>
        <v>63900</v>
      </c>
      <c r="I34" s="14">
        <f t="shared" si="9"/>
        <v>0</v>
      </c>
      <c r="J34" s="14">
        <f t="shared" si="9"/>
        <v>0</v>
      </c>
    </row>
    <row r="35" spans="1:10" ht="15.75" customHeight="1">
      <c r="A35" s="17"/>
      <c r="B35" s="18"/>
      <c r="C35" s="13" t="s">
        <v>15</v>
      </c>
      <c r="D35" s="14">
        <f t="shared" si="2"/>
        <v>7100</v>
      </c>
      <c r="E35" s="14">
        <f t="shared" ref="E35:J35" si="10">E33*10%</f>
        <v>0</v>
      </c>
      <c r="F35" s="14">
        <f t="shared" si="10"/>
        <v>0</v>
      </c>
      <c r="G35" s="14">
        <f t="shared" si="10"/>
        <v>0</v>
      </c>
      <c r="H35" s="14">
        <f t="shared" si="10"/>
        <v>7100</v>
      </c>
      <c r="I35" s="14">
        <f t="shared" si="10"/>
        <v>0</v>
      </c>
      <c r="J35" s="14">
        <f t="shared" si="10"/>
        <v>0</v>
      </c>
    </row>
    <row r="36" spans="1:10" s="9" customFormat="1" ht="14.25" customHeight="1">
      <c r="A36" s="17">
        <v>2</v>
      </c>
      <c r="B36" s="18" t="s">
        <v>21</v>
      </c>
      <c r="C36" s="13" t="s">
        <v>12</v>
      </c>
      <c r="D36" s="14">
        <f>SUM(E36:J36)</f>
        <v>12214</v>
      </c>
      <c r="E36" s="14">
        <f t="shared" ref="E36:J38" si="11">E39+E42</f>
        <v>7961</v>
      </c>
      <c r="F36" s="14">
        <f>F39+F42</f>
        <v>1938.2</v>
      </c>
      <c r="G36" s="14">
        <f>G39+G42</f>
        <v>2044.8</v>
      </c>
      <c r="H36" s="14">
        <f t="shared" si="11"/>
        <v>80</v>
      </c>
      <c r="I36" s="14">
        <f t="shared" si="11"/>
        <v>90</v>
      </c>
      <c r="J36" s="14">
        <f t="shared" si="11"/>
        <v>100</v>
      </c>
    </row>
    <row r="37" spans="1:10" s="9" customFormat="1" ht="14.25" customHeight="1">
      <c r="A37" s="17"/>
      <c r="B37" s="18"/>
      <c r="C37" s="13" t="s">
        <v>14</v>
      </c>
      <c r="D37" s="14">
        <f>SUM(E37:J37)</f>
        <v>10688</v>
      </c>
      <c r="E37" s="14">
        <f t="shared" si="11"/>
        <v>7000</v>
      </c>
      <c r="F37" s="14">
        <f t="shared" si="11"/>
        <v>1794.6</v>
      </c>
      <c r="G37" s="14">
        <f t="shared" si="11"/>
        <v>1893.4</v>
      </c>
      <c r="H37" s="14">
        <f t="shared" si="11"/>
        <v>0</v>
      </c>
      <c r="I37" s="14">
        <f t="shared" si="11"/>
        <v>0</v>
      </c>
      <c r="J37" s="14">
        <f t="shared" si="11"/>
        <v>0</v>
      </c>
    </row>
    <row r="38" spans="1:10" s="9" customFormat="1" ht="20.25" customHeight="1">
      <c r="A38" s="17"/>
      <c r="B38" s="18"/>
      <c r="C38" s="13" t="s">
        <v>15</v>
      </c>
      <c r="D38" s="14">
        <f>SUM(E38:J38)</f>
        <v>1526</v>
      </c>
      <c r="E38" s="14">
        <f t="shared" si="11"/>
        <v>961</v>
      </c>
      <c r="F38" s="14">
        <f t="shared" si="11"/>
        <v>143.6</v>
      </c>
      <c r="G38" s="14">
        <f t="shared" si="11"/>
        <v>151.4</v>
      </c>
      <c r="H38" s="14">
        <f t="shared" si="11"/>
        <v>80</v>
      </c>
      <c r="I38" s="14">
        <f t="shared" si="11"/>
        <v>90</v>
      </c>
      <c r="J38" s="14">
        <f t="shared" si="11"/>
        <v>100</v>
      </c>
    </row>
    <row r="39" spans="1:10" ht="14.25" customHeight="1">
      <c r="A39" s="24" t="s">
        <v>22</v>
      </c>
      <c r="B39" s="18" t="s">
        <v>24</v>
      </c>
      <c r="C39" s="13" t="s">
        <v>12</v>
      </c>
      <c r="D39" s="14">
        <f t="shared" si="2"/>
        <v>3671.2</v>
      </c>
      <c r="E39" s="14">
        <f>E40+E41</f>
        <v>221.3</v>
      </c>
      <c r="F39" s="14">
        <f>F40+F41</f>
        <v>1605.8</v>
      </c>
      <c r="G39" s="14">
        <f>G40+G41</f>
        <v>1694.1</v>
      </c>
      <c r="H39" s="14">
        <v>50</v>
      </c>
      <c r="I39" s="14">
        <v>50</v>
      </c>
      <c r="J39" s="14">
        <v>50</v>
      </c>
    </row>
    <row r="40" spans="1:10" ht="14.25" customHeight="1">
      <c r="A40" s="17"/>
      <c r="B40" s="18"/>
      <c r="C40" s="13" t="s">
        <v>14</v>
      </c>
      <c r="D40" s="14">
        <f t="shared" si="2"/>
        <v>3073.3</v>
      </c>
      <c r="E40" s="14">
        <v>0</v>
      </c>
      <c r="F40" s="14">
        <v>1495.5</v>
      </c>
      <c r="G40" s="14">
        <v>1577.8</v>
      </c>
      <c r="H40" s="14">
        <v>0</v>
      </c>
      <c r="I40" s="14">
        <v>0</v>
      </c>
      <c r="J40" s="14">
        <v>0</v>
      </c>
    </row>
    <row r="41" spans="1:10" ht="24" customHeight="1">
      <c r="A41" s="17"/>
      <c r="B41" s="18"/>
      <c r="C41" s="13" t="s">
        <v>15</v>
      </c>
      <c r="D41" s="14">
        <f t="shared" si="2"/>
        <v>597.9</v>
      </c>
      <c r="E41" s="14">
        <v>221.3</v>
      </c>
      <c r="F41" s="14">
        <v>110.3</v>
      </c>
      <c r="G41" s="14">
        <v>116.3</v>
      </c>
      <c r="H41" s="14">
        <f>H39</f>
        <v>50</v>
      </c>
      <c r="I41" s="14">
        <f>I39</f>
        <v>50</v>
      </c>
      <c r="J41" s="14">
        <f>J39</f>
        <v>50</v>
      </c>
    </row>
    <row r="42" spans="1:10" ht="14.25" customHeight="1">
      <c r="A42" s="17" t="s">
        <v>23</v>
      </c>
      <c r="B42" s="18" t="s">
        <v>35</v>
      </c>
      <c r="C42" s="13" t="s">
        <v>12</v>
      </c>
      <c r="D42" s="14">
        <f t="shared" si="2"/>
        <v>8542.7999999999993</v>
      </c>
      <c r="E42" s="14">
        <f t="shared" ref="E42:J42" si="12">E43+E44</f>
        <v>7739.7</v>
      </c>
      <c r="F42" s="14">
        <f t="shared" si="12"/>
        <v>332.4</v>
      </c>
      <c r="G42" s="14">
        <f t="shared" si="12"/>
        <v>350.7</v>
      </c>
      <c r="H42" s="14">
        <f t="shared" si="12"/>
        <v>30</v>
      </c>
      <c r="I42" s="14">
        <f t="shared" si="12"/>
        <v>40</v>
      </c>
      <c r="J42" s="14">
        <f t="shared" si="12"/>
        <v>50</v>
      </c>
    </row>
    <row r="43" spans="1:10" ht="14.25" customHeight="1">
      <c r="A43" s="17"/>
      <c r="B43" s="18"/>
      <c r="C43" s="13" t="s">
        <v>14</v>
      </c>
      <c r="D43" s="14">
        <f t="shared" si="2"/>
        <v>7614.7</v>
      </c>
      <c r="E43" s="14">
        <v>7000</v>
      </c>
      <c r="F43" s="14">
        <v>299.10000000000002</v>
      </c>
      <c r="G43" s="14">
        <v>315.60000000000002</v>
      </c>
      <c r="H43" s="14">
        <v>0</v>
      </c>
      <c r="I43" s="14">
        <v>0</v>
      </c>
      <c r="J43" s="14">
        <v>0</v>
      </c>
    </row>
    <row r="44" spans="1:10" ht="14.25" customHeight="1">
      <c r="A44" s="17"/>
      <c r="B44" s="18"/>
      <c r="C44" s="13" t="s">
        <v>15</v>
      </c>
      <c r="D44" s="14">
        <f t="shared" si="2"/>
        <v>928.1</v>
      </c>
      <c r="E44" s="14">
        <v>739.7</v>
      </c>
      <c r="F44" s="14">
        <v>33.299999999999997</v>
      </c>
      <c r="G44" s="14">
        <v>35.1</v>
      </c>
      <c r="H44" s="14">
        <v>30</v>
      </c>
      <c r="I44" s="14">
        <v>40</v>
      </c>
      <c r="J44" s="14">
        <v>50</v>
      </c>
    </row>
  </sheetData>
  <mergeCells count="32">
    <mergeCell ref="A42:A44"/>
    <mergeCell ref="B42:B44"/>
    <mergeCell ref="A39:A41"/>
    <mergeCell ref="B39:B41"/>
    <mergeCell ref="A27:A29"/>
    <mergeCell ref="B27:B29"/>
    <mergeCell ref="B15:B17"/>
    <mergeCell ref="A36:A38"/>
    <mergeCell ref="B36:B38"/>
    <mergeCell ref="A21:A23"/>
    <mergeCell ref="B21:B23"/>
    <mergeCell ref="A24:A26"/>
    <mergeCell ref="B24:B26"/>
    <mergeCell ref="A1:J1"/>
    <mergeCell ref="A2:J2"/>
    <mergeCell ref="A33:A35"/>
    <mergeCell ref="B33:B35"/>
    <mergeCell ref="A18:A20"/>
    <mergeCell ref="B18:B20"/>
    <mergeCell ref="D4:J4"/>
    <mergeCell ref="A6:A8"/>
    <mergeCell ref="A30:A32"/>
    <mergeCell ref="B30:B32"/>
    <mergeCell ref="C4:C5"/>
    <mergeCell ref="A9:A11"/>
    <mergeCell ref="B6:B8"/>
    <mergeCell ref="A15:A17"/>
    <mergeCell ref="A4:A5"/>
    <mergeCell ref="B4:B5"/>
    <mergeCell ref="A12:A14"/>
    <mergeCell ref="B12:B14"/>
    <mergeCell ref="B9:B11"/>
  </mergeCells>
  <phoneticPr fontId="0" type="noConversion"/>
  <pageMargins left="0.11811023622047245" right="0.11811023622047245" top="0.59055118110236227" bottom="0.59055118110236227" header="0.31496062992125984" footer="0.31496062992125984"/>
  <pageSetup paperSize="9" orientation="landscape" verticalDpi="0" r:id="rId1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/>
  <dimension ref="A1:L15"/>
  <sheetViews>
    <sheetView workbookViewId="0">
      <selection sqref="A1:L15"/>
    </sheetView>
  </sheetViews>
  <sheetFormatPr defaultRowHeight="12.75"/>
  <cols>
    <col min="1" max="1" width="6.28515625" style="2" customWidth="1"/>
    <col min="2" max="2" width="21" style="1" customWidth="1"/>
    <col min="3" max="3" width="12.42578125" style="1" customWidth="1"/>
    <col min="4" max="12" width="11.28515625" style="1" customWidth="1"/>
    <col min="13" max="16384" width="9.140625" style="1"/>
  </cols>
  <sheetData>
    <row r="1" spans="1:12" ht="42.7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13.5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42.75" customHeight="1">
      <c r="A3" s="3"/>
      <c r="B3" s="6"/>
      <c r="C3" s="6"/>
      <c r="D3" s="6"/>
      <c r="E3" s="6"/>
      <c r="F3" s="6"/>
      <c r="G3" s="6"/>
      <c r="H3" s="6"/>
      <c r="I3" s="6"/>
      <c r="J3" s="6"/>
    </row>
    <row r="4" spans="1:12" s="8" customForma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14.25" customHeight="1">
      <c r="A5" s="29"/>
      <c r="B5" s="31"/>
      <c r="C5" s="31"/>
      <c r="D5" s="25"/>
      <c r="E5" s="25"/>
      <c r="F5" s="25"/>
      <c r="G5" s="25"/>
      <c r="H5" s="25"/>
      <c r="I5" s="25"/>
      <c r="J5" s="25"/>
      <c r="K5" s="25"/>
      <c r="L5" s="25"/>
    </row>
    <row r="6" spans="1:12" ht="14.25" customHeight="1">
      <c r="A6" s="30"/>
      <c r="B6" s="31"/>
      <c r="C6" s="31"/>
      <c r="D6" s="4"/>
      <c r="E6" s="4"/>
      <c r="F6" s="4"/>
      <c r="G6" s="4"/>
      <c r="H6" s="4"/>
      <c r="I6" s="4"/>
      <c r="J6" s="4"/>
      <c r="K6" s="4"/>
      <c r="L6" s="4"/>
    </row>
    <row r="7" spans="1:12">
      <c r="A7" s="4"/>
      <c r="B7" s="5"/>
      <c r="C7" s="4"/>
      <c r="D7" s="7"/>
      <c r="E7" s="7"/>
      <c r="F7" s="7"/>
      <c r="G7" s="7"/>
      <c r="H7" s="7"/>
      <c r="I7" s="7"/>
      <c r="J7" s="7"/>
      <c r="K7" s="7"/>
      <c r="L7" s="7"/>
    </row>
    <row r="8" spans="1:12" ht="55.5" customHeight="1">
      <c r="A8" s="4"/>
      <c r="B8" s="5"/>
      <c r="C8" s="4"/>
      <c r="D8" s="7"/>
      <c r="E8" s="7"/>
      <c r="F8" s="7"/>
      <c r="G8" s="7"/>
      <c r="H8" s="7"/>
      <c r="I8" s="7"/>
      <c r="J8" s="7"/>
      <c r="K8" s="7"/>
      <c r="L8" s="7"/>
    </row>
    <row r="9" spans="1:12" ht="56.25" customHeight="1">
      <c r="A9" s="4"/>
      <c r="B9" s="5"/>
      <c r="C9" s="4"/>
      <c r="D9" s="7"/>
      <c r="E9" s="7"/>
      <c r="F9" s="7"/>
      <c r="G9" s="7"/>
      <c r="H9" s="7"/>
      <c r="I9" s="7"/>
      <c r="J9" s="7"/>
      <c r="K9" s="7"/>
      <c r="L9" s="7"/>
    </row>
    <row r="10" spans="1:12">
      <c r="A10" s="25"/>
      <c r="B10" s="5"/>
      <c r="C10" s="4"/>
      <c r="D10" s="7"/>
      <c r="E10" s="7"/>
      <c r="F10" s="7"/>
      <c r="G10" s="7"/>
      <c r="H10" s="7"/>
      <c r="I10" s="7"/>
      <c r="J10" s="7"/>
      <c r="K10" s="7"/>
      <c r="L10" s="7"/>
    </row>
    <row r="11" spans="1:12">
      <c r="A11" s="25"/>
      <c r="B11" s="5"/>
      <c r="C11" s="4"/>
      <c r="D11" s="7"/>
      <c r="E11" s="7"/>
      <c r="F11" s="7"/>
      <c r="G11" s="7"/>
      <c r="H11" s="7"/>
      <c r="I11" s="7"/>
      <c r="J11" s="7"/>
      <c r="K11" s="7"/>
      <c r="L11" s="7"/>
    </row>
    <row r="12" spans="1:12">
      <c r="A12" s="25"/>
      <c r="B12" s="5"/>
      <c r="C12" s="4"/>
      <c r="D12" s="7"/>
      <c r="E12" s="7"/>
      <c r="F12" s="7"/>
      <c r="G12" s="7"/>
      <c r="H12" s="7"/>
      <c r="I12" s="7"/>
      <c r="J12" s="7"/>
      <c r="K12" s="7"/>
      <c r="L12" s="7"/>
    </row>
    <row r="13" spans="1:12">
      <c r="A13" s="4"/>
      <c r="B13" s="5"/>
      <c r="C13" s="4"/>
      <c r="D13" s="7"/>
      <c r="E13" s="7"/>
      <c r="F13" s="7"/>
      <c r="G13" s="7"/>
      <c r="H13" s="7"/>
      <c r="I13" s="7"/>
      <c r="J13" s="7"/>
      <c r="K13" s="7"/>
      <c r="L13" s="7"/>
    </row>
    <row r="14" spans="1:12">
      <c r="A14" s="4"/>
      <c r="B14" s="5"/>
      <c r="C14" s="4"/>
      <c r="D14" s="7"/>
      <c r="E14" s="7"/>
      <c r="F14" s="7"/>
      <c r="G14" s="7"/>
      <c r="H14" s="7"/>
      <c r="I14" s="7"/>
      <c r="J14" s="7"/>
      <c r="K14" s="7"/>
      <c r="L14" s="7"/>
    </row>
    <row r="15" spans="1:12">
      <c r="A15" s="4"/>
      <c r="B15" s="5"/>
      <c r="C15" s="4"/>
      <c r="D15" s="7"/>
      <c r="E15" s="7"/>
      <c r="F15" s="7"/>
      <c r="G15" s="7"/>
      <c r="H15" s="7"/>
      <c r="I15" s="7"/>
      <c r="J15" s="7"/>
      <c r="K15" s="7"/>
      <c r="L15" s="7"/>
    </row>
  </sheetData>
  <mergeCells count="8">
    <mergeCell ref="A10:A12"/>
    <mergeCell ref="A2:L2"/>
    <mergeCell ref="A1:L1"/>
    <mergeCell ref="A4:L4"/>
    <mergeCell ref="A5:A6"/>
    <mergeCell ref="B5:B6"/>
    <mergeCell ref="C5:C6"/>
    <mergeCell ref="D5:L5"/>
  </mergeCells>
  <phoneticPr fontId="0" type="noConversion"/>
  <pageMargins left="0.11811023622047245" right="0.11811023622047245" top="0.74803149606299213" bottom="0.59055118110236227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 1</vt:lpstr>
      <vt:lpstr>прил.2</vt:lpstr>
      <vt:lpstr>'прил. 1'!Заголовки_для_печати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org3</cp:lastModifiedBy>
  <cp:lastPrinted>2015-12-11T01:30:42Z</cp:lastPrinted>
  <dcterms:created xsi:type="dcterms:W3CDTF">2014-09-03T01:13:22Z</dcterms:created>
  <dcterms:modified xsi:type="dcterms:W3CDTF">2015-12-14T04:36:34Z</dcterms:modified>
</cp:coreProperties>
</file>