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izova\Desktop\ОТЧЕТЫ\отчет по тематикам к 10 ежемесячно, сергею на размещение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5" i="1" l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<sst xmlns="http://schemas.openxmlformats.org/spreadsheetml/2006/main" count="1108" uniqueCount="281">
  <si>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</si>
  <si>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</si>
  <si>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</si>
  <si>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</si>
  <si>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</si>
  <si>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</si>
  <si>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</si>
  <si>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</si>
  <si>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</si>
  <si>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</si>
  <si>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</si>
  <si>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</si>
  <si>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</si>
  <si>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</si>
  <si>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</si>
  <si>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</si>
  <si>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01.01.2021</t>
  </si>
  <si>
    <t>31.03.2021</t>
  </si>
  <si>
    <t>07.04.2021 9:40:19</t>
  </si>
  <si>
    <t>Обращения граждан МО Ногликский ГО</t>
  </si>
  <si>
    <t>Трудоустройство. Безработица. Органы службы занятости. Государственные услуги в области содействия занятости населения</t>
  </si>
  <si>
    <t>ОГ-5.07-58/21-(0)</t>
  </si>
  <si>
    <t>19.02.2021</t>
  </si>
  <si>
    <t>О направлении резюме на вакансию.</t>
  </si>
  <si>
    <t>Регистрация по месту жительства и пребывания</t>
  </si>
  <si>
    <t>ОГ-5.07-22/21-(0)</t>
  </si>
  <si>
    <t>19.01.2021</t>
  </si>
  <si>
    <t>О регистрации в квартире.</t>
  </si>
  <si>
    <t>Переселение из подвалов, бараков, коммуналок, общежитий, аварийных домов, ветхого жилья, санитарно-защитной зоны</t>
  </si>
  <si>
    <t>ОГ-5.07-43/21-(1)</t>
  </si>
  <si>
    <t>16.02.2021</t>
  </si>
  <si>
    <t>О переселении в пгт. Ноглики</t>
  </si>
  <si>
    <t>Обращения, заявления и жалобы граждан</t>
  </si>
  <si>
    <t>ОГ-5.07-35/21-(0)</t>
  </si>
  <si>
    <t>29.01.2021</t>
  </si>
  <si>
    <t>Об изменении разрешенного использования ЗУ.</t>
  </si>
  <si>
    <t>Природные ресурсы и охрана окружающей природной среды</t>
  </si>
  <si>
    <t>ОГ-5.07-34/21-(1)</t>
  </si>
  <si>
    <t>03.02.2021</t>
  </si>
  <si>
    <t>О затоплении дворов, сараев, подвалов.</t>
  </si>
  <si>
    <t>Истребование дополнительных документов и материалов, в том числе в электронной форме</t>
  </si>
  <si>
    <t>ОГ-5.07-50/21-(0)</t>
  </si>
  <si>
    <t>10.02.2021</t>
  </si>
  <si>
    <t>О предоставлении документов на предмет аварийности жилья.</t>
  </si>
  <si>
    <t>ОГ-5.07-21/21-(0)</t>
  </si>
  <si>
    <t>О переселении из аварийного жилья.</t>
  </si>
  <si>
    <t>Внеочередное обеспечение жилыми помещениями</t>
  </si>
  <si>
    <t>ОГ-5.07-37/21-(0)</t>
  </si>
  <si>
    <t>01.02.2021</t>
  </si>
  <si>
    <t>О выделении жилого помещения.</t>
  </si>
  <si>
    <t>Перерасчет размеров пенсий</t>
  </si>
  <si>
    <t>ОГ-5.07-4/21-(1)</t>
  </si>
  <si>
    <t>15.01.2021</t>
  </si>
  <si>
    <t>О пенсионных выплатах.</t>
  </si>
  <si>
    <t>Капитальный ремонт общего имущества</t>
  </si>
  <si>
    <t>ОГ-5.07-66/21-(0)</t>
  </si>
  <si>
    <t>02.03.2021</t>
  </si>
  <si>
    <t>О капитальном ремонте муниципальной квартиры.</t>
  </si>
  <si>
    <t>ОГ-5.07-5/21-(0)</t>
  </si>
  <si>
    <t>12.01.2021</t>
  </si>
  <si>
    <t>О перезаключении соглашения.</t>
  </si>
  <si>
    <t>ОГ-5.07-4/21-(2)</t>
  </si>
  <si>
    <t>05.02.2021</t>
  </si>
  <si>
    <t>О предоставлении документов.</t>
  </si>
  <si>
    <t>Отлов животных</t>
  </si>
  <si>
    <t>ОГ-5.07-90/21-(0)</t>
  </si>
  <si>
    <t>29.03.2021</t>
  </si>
  <si>
    <t>О бездомных собаках</t>
  </si>
  <si>
    <t>ОГ-5.07-62/21-(1)</t>
  </si>
  <si>
    <t>17.03.2021</t>
  </si>
  <si>
    <t>О выделении жилья. О плохом состоянии квартиры, которое повлияло на здоровье дочери</t>
  </si>
  <si>
    <t>Жилище</t>
  </si>
  <si>
    <t>ОГ-5.07-87/21-(0)</t>
  </si>
  <si>
    <t>23.03.2021</t>
  </si>
  <si>
    <t>О получении жилья</t>
  </si>
  <si>
    <t>ОГ-5.07-43/21-(0)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</si>
  <si>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</si>
  <si>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ОГ-5.07-61/21-(0)</t>
  </si>
  <si>
    <t>25.02.2021</t>
  </si>
  <si>
    <t>О ремонте кровли дома.</t>
  </si>
  <si>
    <t>Перебои в газоснабжении</t>
  </si>
  <si>
    <t>ОГ-5.07-36/21-(0)</t>
  </si>
  <si>
    <t>О неработающей газовой колонке и отсутствии тяги.</t>
  </si>
  <si>
    <t>ОГ-5.07-55/21-(0)</t>
  </si>
  <si>
    <t>О переселении и признании дома аварийным.</t>
  </si>
  <si>
    <t>ОГ-5.07-46/21-(1)</t>
  </si>
  <si>
    <t>12.02.2021</t>
  </si>
  <si>
    <t>О сливе канализационных и сточных вод в канаву.</t>
  </si>
  <si>
    <t>ОГ-5.07-25/21-(1)</t>
  </si>
  <si>
    <t>18.03.2021</t>
  </si>
  <si>
    <t>ОГ-5.07-47/21-(0)</t>
  </si>
  <si>
    <t>08.02.2021</t>
  </si>
  <si>
    <t>Проведение спортивных мероприятий</t>
  </si>
  <si>
    <t>ОГ-5.07-92/21-(0)</t>
  </si>
  <si>
    <t>О предоставлении информации о прошедших в 2019 году футбольных играх</t>
  </si>
  <si>
    <t>Причинение вреда здоровью вследствие нападения животных</t>
  </si>
  <si>
    <t>ОГ-5.07-84/21-(0)</t>
  </si>
  <si>
    <t>О нападение бездомных собак.</t>
  </si>
  <si>
    <t>ОГ-5.07-53/21-(0)</t>
  </si>
  <si>
    <t>О проблеме вентиляции в квартире.</t>
  </si>
  <si>
    <t>Ежемесячная денежная выплата, дополнительное ежемесячное материальное обеспечение</t>
  </si>
  <si>
    <t>ОГ-5.07-27/21-(0)</t>
  </si>
  <si>
    <t>20.01.2021</t>
  </si>
  <si>
    <t>Об оказании единовременной материальной помощи (погорелец).</t>
  </si>
  <si>
    <t>ОГ-5.07-33/21-(0)</t>
  </si>
  <si>
    <t>26.01.2021</t>
  </si>
  <si>
    <t>О проведении экспертизы по капитальному ремонту.</t>
  </si>
  <si>
    <t>ОГ-5.07-24/21-(0)</t>
  </si>
  <si>
    <t>ОГ-5.07-16/21-(1)</t>
  </si>
  <si>
    <t>09.02.2021</t>
  </si>
  <si>
    <t>Об изменении вида разрешенного использования ЗУ.</t>
  </si>
  <si>
    <t>Государственные программы</t>
  </si>
  <si>
    <t>ОГ-5.07-60/21-(0)</t>
  </si>
  <si>
    <t>24.02.2021</t>
  </si>
  <si>
    <t>О программе по переселению.</t>
  </si>
  <si>
    <t>ОГ-5.07-18/21-(0)</t>
  </si>
  <si>
    <t>Градостроительство и архитектура</t>
  </si>
  <si>
    <t>ОГ-5.07-8/21-(0)</t>
  </si>
  <si>
    <t>14.01.2021</t>
  </si>
  <si>
    <t>Об устранении неполадок в квартире.</t>
  </si>
  <si>
    <t>Обследование жилого фонда на предмет пригодности для проживания (ветхое и аварийное жилье)</t>
  </si>
  <si>
    <t>ОГ-5.07-15/21-(0)</t>
  </si>
  <si>
    <t>О предоставлении акта обследования жилого помещения.</t>
  </si>
  <si>
    <t>ОГ-5.07-73/21-(0)</t>
  </si>
  <si>
    <t>04.03.2021</t>
  </si>
  <si>
    <t>О проведении беседы со специалистом отдела.</t>
  </si>
  <si>
    <t>Градостроительство. Архитектура и проектирование</t>
  </si>
  <si>
    <t>ОГ-5.07-30/21-(0)</t>
  </si>
  <si>
    <t>21.01.2021</t>
  </si>
  <si>
    <t>О разработке проекта на монтаж наружных устройств удаления продуктов сгоревшего топлива.</t>
  </si>
  <si>
    <t>Перебои в водоотведении и канализовании</t>
  </si>
  <si>
    <t>ОГ-5.07-69/21-(0)</t>
  </si>
  <si>
    <t>О замершей воде, МУП "Водоканал не решает проблему".</t>
  </si>
  <si>
    <t>ОГ-5.07-76/21-(0)</t>
  </si>
  <si>
    <t>11.03.2021</t>
  </si>
  <si>
    <t>Предоставление жилья по договору социального найма (ДСН)</t>
  </si>
  <si>
    <t>ОГ-5.07-67/21-(0)</t>
  </si>
  <si>
    <t>О выделении соц. жилья. (ПОГОРЕЛЕЦ)</t>
  </si>
  <si>
    <t>Прекращение рассмотрения обращения</t>
  </si>
  <si>
    <t>ОГ-5.07-13/21-(0)</t>
  </si>
  <si>
    <t>О прекращении заявления от 11.01.2021.</t>
  </si>
  <si>
    <t>ОГ-5.07-45/21-(0)</t>
  </si>
  <si>
    <t>О вакансии первого вице-мэра в муниципальном образовании "Городской округ Ногликский"</t>
  </si>
  <si>
    <t>Арендные отношения в области землепользования</t>
  </si>
  <si>
    <t>ОГ-5.07-91/21-(0)</t>
  </si>
  <si>
    <t>О предоставлении расчета начисленной арендной платы земельного участка</t>
  </si>
  <si>
    <t>ОГ-5.07-79/21-(0)</t>
  </si>
  <si>
    <t>ОГ-5.07-39/21-(0)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</si>
  <si>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</si>
  <si>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ОГ-5.07-6/21-(0)</t>
  </si>
  <si>
    <t>О выделении жилого помещения. (Когда?)</t>
  </si>
  <si>
    <t>ОГ-5.07-31/21-(0)</t>
  </si>
  <si>
    <t>22.01.2021</t>
  </si>
  <si>
    <t>ОГ-5.07-70/21-(0)</t>
  </si>
  <si>
    <t>03.03.2021</t>
  </si>
  <si>
    <t>О ремонте окон в квартире.</t>
  </si>
  <si>
    <t>ОГ-5.07-83/21-(0)</t>
  </si>
  <si>
    <t>О выделении жилья (снесли дом № 2 по улице Репина)</t>
  </si>
  <si>
    <t>Многодетные семьи. Малоимущие семьи. Неполные семьи. Молодые семьи</t>
  </si>
  <si>
    <t>ОГ-5.07-80/21-(0)</t>
  </si>
  <si>
    <t>О выделении жилья многодетной семье.</t>
  </si>
  <si>
    <t>Жилищный фонд</t>
  </si>
  <si>
    <t>ОГ-5.07-62/21-(0)</t>
  </si>
  <si>
    <t>О плохом состоянии жилого помещения.</t>
  </si>
  <si>
    <t>ОГ-5.07-20/21-(0)</t>
  </si>
  <si>
    <t>О вентиляции и дымоудалении.</t>
  </si>
  <si>
    <t>ОГ-5.07-75/21-(0)</t>
  </si>
  <si>
    <t>О перемерзшем водопроводе. О бездействии МУП "Водоканал".</t>
  </si>
  <si>
    <t>Опека и попечительство. Службы по обслуживанию детей, оказавшихся в трудной жизненной ситуации</t>
  </si>
  <si>
    <t>ОГ-5.07-26/21-(0)</t>
  </si>
  <si>
    <t>О бездействии органа опеки и попечительства Департамента социальной политики администрации МО "Городской округ Ногликский".</t>
  </si>
  <si>
    <t>ОГ-5.07-25/21-(0)</t>
  </si>
  <si>
    <t>О решении, что будет с домом, находящимся по адресу: Квартал 8, д. 3, пгт. Ноглики на основании заключения с г. Владивосток</t>
  </si>
  <si>
    <t>ОГ-5.07-19/21-(0)</t>
  </si>
  <si>
    <t>О предоставлении жилья (погорелец).</t>
  </si>
  <si>
    <t>ОГ-5.07-38/21-(0)</t>
  </si>
  <si>
    <t>Об утеплении первого этажа с уличной стороны.</t>
  </si>
  <si>
    <t>ОГ-5.07-41/21-(0)</t>
  </si>
  <si>
    <t>О выделении жилья по соц.найму.</t>
  </si>
  <si>
    <t>ОГ-5.07-63/21-(0)</t>
  </si>
  <si>
    <t>26.02.2021</t>
  </si>
  <si>
    <t>О выделении штатной единицы.</t>
  </si>
  <si>
    <t>ОГ-5.07-3/21-(1)</t>
  </si>
  <si>
    <t>ОГ-5.07-3/21-(0)</t>
  </si>
  <si>
    <t>11.01.2021</t>
  </si>
  <si>
    <t>О переселении из аварийного жилья (когда и куда?).</t>
  </si>
  <si>
    <t>Право собственности и другие вещные права (за исключением международного частного права)</t>
  </si>
  <si>
    <t>ОГ-5.07-49/21-(0)</t>
  </si>
  <si>
    <t>О передаче служебной квартиры в собственность.</t>
  </si>
  <si>
    <t>ОГ-5.07-46/21-(0)</t>
  </si>
  <si>
    <t>Выделение земельных участков для индивидуального жилищного строительства</t>
  </si>
  <si>
    <t>ОГ-5.07-12/21-(0)</t>
  </si>
  <si>
    <t>18.01.2021</t>
  </si>
  <si>
    <t>О предварительном согласовании предоставления ЗУ.</t>
  </si>
  <si>
    <t>ОГ-5.07-11/21-(0)</t>
  </si>
  <si>
    <t>О капитальном ремонте в квартире (социальный найм).</t>
  </si>
  <si>
    <t>ОГ-5.07-78/21-(0)</t>
  </si>
  <si>
    <t>15.03.2021</t>
  </si>
  <si>
    <t>ОГ-5.07-59/21-(0)</t>
  </si>
  <si>
    <t>20.02.2021</t>
  </si>
  <si>
    <t>О незаконном заборе на жд-путях.</t>
  </si>
  <si>
    <t>ОГ-5.07-74/21-(0)</t>
  </si>
  <si>
    <t>05.03.2021</t>
  </si>
  <si>
    <t>Об организации встречи по вопросу строительства медицинского учреждения в с. Вал.</t>
  </si>
  <si>
    <t>ОГ-5.07-52/21-(0)</t>
  </si>
  <si>
    <t>11.02.2021</t>
  </si>
  <si>
    <t>ОГ-5.07-4/21-(0)</t>
  </si>
  <si>
    <t>Обеспечение жильем детей-сирот и детей, оставшихся без попечения родителей</t>
  </si>
  <si>
    <t>ОГ-5.07-65/21-(0)</t>
  </si>
  <si>
    <t>О разъяснении прав на жилое помещение.</t>
  </si>
  <si>
    <t>ОГ-5.07-77/21-(0)</t>
  </si>
  <si>
    <t>О предоставлении справки.</t>
  </si>
  <si>
    <t>ОГ-5.07-82/21-(0)</t>
  </si>
  <si>
    <t>О выделении жилья (погорелец)</t>
  </si>
  <si>
    <t>ОГ-5.07-23/21-(0)</t>
  </si>
  <si>
    <t>О жилищном вопросе и обжалования решения суда.</t>
  </si>
  <si>
    <t>ОГ-5.07-44/21-(0)</t>
  </si>
  <si>
    <t>О предоставлении жилого помещения.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</si>
  <si>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</si>
  <si>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ОГ-5.07-57/21-(0)</t>
  </si>
  <si>
    <t>Выселение из жилища</t>
  </si>
  <si>
    <t>ОГ-5.07-7/21-(0)</t>
  </si>
  <si>
    <t>13.01.2021</t>
  </si>
  <si>
    <t>О выселении жильца ул. Н.Бошняка, д. 8, кв. 3.</t>
  </si>
  <si>
    <t>ОГ-5.07-32/21-(0)</t>
  </si>
  <si>
    <t>О изменении вида разрешенного использования ЗУ.</t>
  </si>
  <si>
    <t>Уличное освещение</t>
  </si>
  <si>
    <t>ОГ-5.07-10/21-(0)</t>
  </si>
  <si>
    <t>Об освещении на детской площадке.</t>
  </si>
  <si>
    <t>ОГ-5.07-72/21-(0)</t>
  </si>
  <si>
    <t>О выдаче документов.</t>
  </si>
  <si>
    <t>ОГ-5.07-85/21-(0)</t>
  </si>
  <si>
    <t>22.03.2021</t>
  </si>
  <si>
    <t>О принадлежности центрального водопровода. О действиях по выяснению принадлежности водопровода. О вине заявителя в заморозке участка водопровода. О проверке акта выполненных работ. О сливе воды в непотребительских целях.</t>
  </si>
  <si>
    <t>ОГ-5.07-2/21-(0)</t>
  </si>
  <si>
    <t>ОГ-5.07-56/21-(0)</t>
  </si>
  <si>
    <t>ОГ-5.07-17/21-(0)</t>
  </si>
  <si>
    <t>ОГ-5.07-88/21-(0)</t>
  </si>
  <si>
    <t>24.03.2021</t>
  </si>
  <si>
    <t>О плохом освещении ул. Мостовая</t>
  </si>
  <si>
    <t>ОГ-5.07-1/21-(0)</t>
  </si>
  <si>
    <t>О внесении изменений в генеральный план.</t>
  </si>
  <si>
    <t>ОГ-5.07-40/21-(0)</t>
  </si>
  <si>
    <t>Об отправлении газом и выплате детского пособия.</t>
  </si>
  <si>
    <t>ОГ-5.07-6/21-(1)</t>
  </si>
  <si>
    <t>О предоставлении жилья по соц.найму.</t>
  </si>
  <si>
    <t>ОГ-5.07-20/21-(1)</t>
  </si>
  <si>
    <t>О признании жилья непригодным для проживания.</t>
  </si>
  <si>
    <t>ОГ-5.07-89/21-(0)</t>
  </si>
  <si>
    <t>25.03.2021</t>
  </si>
  <si>
    <t>О предоставлении жилья в связи с непригодностью существующего</t>
  </si>
  <si>
    <t>ОГ-5.07-16/21-(0)</t>
  </si>
  <si>
    <t>ОГ-5.07-81/21-(0)</t>
  </si>
  <si>
    <t>ОГ-5.07-48/21-(0)</t>
  </si>
  <si>
    <t>О предоставлении копии Устава МО "Городской округ Ногликский"</t>
  </si>
  <si>
    <t>ОГ-5.07-14/21-(0)</t>
  </si>
  <si>
    <t>О предварительном осмотре квартиры.</t>
  </si>
  <si>
    <t>Перебои в водоснабжении</t>
  </si>
  <si>
    <t>ОГ-5.07-28/21-(0)</t>
  </si>
  <si>
    <t>О ненадлежащем водоснабжении.</t>
  </si>
  <si>
    <t>ОГ-5.07-42/21-(0)</t>
  </si>
  <si>
    <t>Благоустройство и ремонт подъездных дорог, в том числе тротуаров</t>
  </si>
  <si>
    <t>ОГ-5.07-71/21-(0)</t>
  </si>
  <si>
    <t>О затоплении частного сектора.</t>
  </si>
  <si>
    <t>Перебои в теплоснабжении</t>
  </si>
  <si>
    <t>ОГ-5.07-29/21-(0)</t>
  </si>
  <si>
    <t>О ненадлежащем теплоснабжении в доме 13А по ул. Советской, пгт. Ноглики</t>
  </si>
  <si>
    <t>Обмен жилых помещений. Оформление договора социального найма (найма) жилого помещения</t>
  </si>
  <si>
    <t>ОГ-5.07-64/21-(0)</t>
  </si>
  <si>
    <t>О размене жилого помещения.</t>
  </si>
  <si>
    <t>ОГ-5.07-22/21-(1)</t>
  </si>
  <si>
    <t>ОГ-5.07-68/21-(0)</t>
  </si>
  <si>
    <t>Геология и использование природных ресурсов</t>
  </si>
  <si>
    <t>ОГ-5.07-34/21-(0)</t>
  </si>
  <si>
    <t>Бытовое обслуживание населения</t>
  </si>
  <si>
    <t>ОГ-5.07-86/21-(0)</t>
  </si>
  <si>
    <t>О невозможности получить талоны на баню</t>
  </si>
  <si>
    <t>ОГ-5.07-54/21-(0)</t>
  </si>
  <si>
    <t>О муниципальной квартире.</t>
  </si>
  <si>
    <t>ОГ-5.07-9/21-(0)</t>
  </si>
  <si>
    <t>ОГ-5.07-51/21-(0)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</si>
</sst>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7"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Елена П. Низова" refreshedDate="44294.420510763892" createdVersion="4" refreshedVersion="5" minRefreshableVersion="3" recordCount="110">
  <cacheSource type="worksheet">
    <worksheetSource ref="B1:F1048576" sheet="Данные"/>
  </cacheSource>
  <cacheFields count="5">
    <cacheField name="Тематика" numFmtId="0">
      <sharedItems containsBlank="1" count="122">
        <s v="Трудоустройство. Безработица. Органы службы занятости. Государственные услуги в области содействия занятости населения"/>
        <s v="Регистрация по месту жительства и пребывания"/>
        <s v="Переселение из подвалов, бараков, коммуналок, общежитий, аварийных домов, ветхого жилья, санитарно-защитной зоны"/>
        <s v="Обращения, заявления и жалобы граждан"/>
        <s v="Природные ресурсы и охрана окружающей природной среды"/>
        <s v="Истребование дополнительных документов и материалов, в том числе в электронной форме"/>
        <s v="Внеочередное обеспечение жилыми помещениями"/>
        <s v="Перерасчет размеров пенсий"/>
        <s v="Капитальный ремонт общего имущества"/>
        <s v="Отлов животных"/>
        <s v="Жилище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Перебои в газоснабжении"/>
        <s v="Проведение спортивных мероприятий"/>
        <s v="Причинение вреда здоровью вследствие нападения животных"/>
        <s v="Ежемесячная денежная выплата, дополнительное ежемесячное материальное обеспечение"/>
        <s v="Государственные программы"/>
        <s v="Градостроительство и архитектура"/>
        <s v="Обследование жилого фонда на предмет пригодности для проживания (ветхое и аварийное жилье)"/>
        <s v="Градостроительство. Архитектура и проектирование"/>
        <s v="Перебои в водоотведении и канализовании"/>
        <s v="Предоставление жилья по договору социального найма (ДСН)"/>
        <s v="Прекращение рассмотрения обращения"/>
        <s v="Арендные отношения в области землепользования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Многодетные семьи. Малоимущие семьи. Неполные семьи. Молодые семьи"/>
        <s v="Жилищный фонд"/>
        <s v="Опека и попечительство. Службы по обслуживанию детей, оказавшихся в трудной жизненной ситуации"/>
        <s v="Право собственности и другие вещные права (за исключением международного частного права)"/>
        <s v="Выделение земельных участков для индивидуального жилищного строительства"/>
        <s v="Обеспечение жильем детей-сирот и детей, оставшихся без попечения родителей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Выселение из жилища"/>
        <s v="Уличное освещение"/>
        <s v="Перебои в водоснабжении"/>
        <s v="Благоустройство и ремонт подъездных дорог, в том числе тротуаров"/>
        <s v="Перебои в теплоснабжении"/>
        <s v="Обмен жилых помещений. Оформление договора социального найма (найма) жилого помещения"/>
        <s v="Геология и использование природных ресурсов"/>
        <s v="Бытовое обслуживание населения"/>
        <m/>
        <s v="Обустройство соотечественников переселенцев (жилье, работа, учеба, подъемные и т.д.)" u="1"/>
        <s v="Технологическое присоединение потребителей к системам электро-, тепло-, газо-, водоснабжения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 u="1"/>
        <s v="Медицинское обслуживание сельских жителей" u="1"/>
        <s v="Транспортное обслуживание населения, пассажирские перевозки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Молодежная политика" u="1"/>
        <s v="Курортное дело" u="1"/>
        <s v="среднее общее образование" u="1"/>
        <s v="Комплексное благоустройство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Оплата жилищно-коммунальных услуг (ЖКХ), взносов в Фонд капитального ремонта" u="1"/>
        <s v="Жилищное строительство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Действие (бездействие) при рассмотрении обращения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Неполучение ответа на обращение" u="1"/>
        <s v="Жилищно-коммунальная сфера" u="1"/>
        <s v="Лекарственное обеспечение" u="1"/>
        <s v="Коммунальное хозяйство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Памятники воинам, воинские захоронения, мемориалы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еребои в электроснабжении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Коммунально-бытовое хозяйство и предоставление услуг в условиях рынка" u="1"/>
        <s v="Просьбы об оказании финансовой помощи" u="1"/>
        <s v="Строительство и реконструкция дорог" u="1"/>
        <s v="Преступления, правонарушения, имеющие широкий общественный резонанс" u="1"/>
        <s v="Пользование животным миром, охота, рыболовство, аквакультура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Защита прав на землю и рассмотрение земельных споров" u="1"/>
        <s v="Обеспечение жильем выезжающих северян и жителей закрытых административно-территориальных образований" u="1"/>
        <s v="Газификация поселений" u="1"/>
        <s v="Деятельность субъектов торговли, торговые точки, организация торговли" u="1"/>
        <s v="Государственные и муниципальные услуги (многофункциональные центры)" u="1"/>
        <s v="Развитие предпринимательской деятельности" u="1"/>
        <s v="Борьба с аварийностью. Безопасность дорожного движения" u="1"/>
        <s v="Цены и ценообразование" u="1"/>
        <s v="Качество оказания медицинской помощи взрослым в амбулаторно-поликлинических условиях" u="1"/>
        <s v="Организация условий и мест для детского отдыха и досуга (детских и спортивных площадок)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Нарушение правил парковки автотранспорта, в том числе на внутридворовой территории и вне организованных автостоянок" u="1"/>
        <s v="Электроэнергетика. Топливно-энергетический комплекс. Работа АЭС, ТЭС и ГЭС. Переход ТЭС на газ. Долги энергетикам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0">
  <r>
    <x v="0"/>
    <s v="ОГ-5.07-58/21-(0)"/>
    <s v="19.02.2021"/>
    <s v="О направлении резюме на вакансию."/>
    <x v="0"/>
  </r>
  <r>
    <x v="1"/>
    <s v="ОГ-5.07-22/21-(0)"/>
    <s v="19.01.2021"/>
    <s v="О регистрации в квартире."/>
    <x v="0"/>
  </r>
  <r>
    <x v="2"/>
    <s v="ОГ-5.07-43/21-(1)"/>
    <s v="16.02.2021"/>
    <s v="О переселении в пгт. Ноглики"/>
    <x v="0"/>
  </r>
  <r>
    <x v="3"/>
    <s v="ОГ-5.07-35/21-(0)"/>
    <s v="29.01.2021"/>
    <s v="Об изменении разрешенного использования ЗУ."/>
    <x v="0"/>
  </r>
  <r>
    <x v="4"/>
    <s v="ОГ-5.07-34/21-(1)"/>
    <s v="03.02.2021"/>
    <s v="О затоплении дворов, сараев, подвалов."/>
    <x v="0"/>
  </r>
  <r>
    <x v="5"/>
    <s v="ОГ-5.07-50/21-(0)"/>
    <s v="10.02.2021"/>
    <s v="О предоставлении документов на предмет аварийности жилья."/>
    <x v="0"/>
  </r>
  <r>
    <x v="2"/>
    <s v="ОГ-5.07-21/21-(0)"/>
    <s v="19.01.2021"/>
    <s v="О переселении из аварийного жилья."/>
    <x v="0"/>
  </r>
  <r>
    <x v="6"/>
    <s v="ОГ-5.07-37/21-(0)"/>
    <s v="01.02.2021"/>
    <s v="О выделении жилого помещения."/>
    <x v="0"/>
  </r>
  <r>
    <x v="7"/>
    <s v="ОГ-5.07-4/21-(1)"/>
    <s v="15.01.2021"/>
    <s v="О пенсионных выплатах."/>
    <x v="0"/>
  </r>
  <r>
    <x v="8"/>
    <s v="ОГ-5.07-66/21-(0)"/>
    <s v="02.03.2021"/>
    <s v="О капитальном ремонте муниципальной квартиры."/>
    <x v="0"/>
  </r>
  <r>
    <x v="2"/>
    <s v="ОГ-5.07-5/21-(0)"/>
    <s v="12.01.2021"/>
    <s v="О перезаключении соглашения."/>
    <x v="0"/>
  </r>
  <r>
    <x v="5"/>
    <s v="ОГ-5.07-4/21-(2)"/>
    <s v="05.02.2021"/>
    <s v="О предоставлении документов."/>
    <x v="0"/>
  </r>
  <r>
    <x v="9"/>
    <s v="ОГ-5.07-90/21-(0)"/>
    <s v="29.03.2021"/>
    <s v="О бездомных собаках"/>
    <x v="0"/>
  </r>
  <r>
    <x v="6"/>
    <s v="ОГ-5.07-62/21-(1)"/>
    <s v="17.03.2021"/>
    <s v="О выделении жилья. О плохом состоянии квартиры, которое повлияло на здоровье дочери"/>
    <x v="0"/>
  </r>
  <r>
    <x v="10"/>
    <s v="ОГ-5.07-87/21-(0)"/>
    <s v="23.03.2021"/>
    <s v="О получении жилья"/>
    <x v="0"/>
  </r>
  <r>
    <x v="6"/>
    <s v="ОГ-5.07-43/21-(0)"/>
    <s v="03.02.2021"/>
    <s v="О выделении жилого помещения."/>
    <x v="0"/>
  </r>
  <r>
    <x v="11"/>
    <s v="ОГ-5.07-61/21-(0)"/>
    <s v="25.02.2021"/>
    <s v="О ремонте кровли дома."/>
    <x v="0"/>
  </r>
  <r>
    <x v="12"/>
    <s v="ОГ-5.07-36/21-(0)"/>
    <s v="29.01.2021"/>
    <s v="О неработающей газовой колонке и отсутствии тяги."/>
    <x v="0"/>
  </r>
  <r>
    <x v="2"/>
    <s v="ОГ-5.07-55/21-(0)"/>
    <s v="16.02.2021"/>
    <s v="О переселении и признании дома аварийным."/>
    <x v="0"/>
  </r>
  <r>
    <x v="11"/>
    <s v="ОГ-5.07-46/21-(1)"/>
    <s v="12.02.2021"/>
    <s v="О сливе канализационных и сточных вод в канаву."/>
    <x v="0"/>
  </r>
  <r>
    <x v="5"/>
    <s v="ОГ-5.07-25/21-(1)"/>
    <s v="18.03.2021"/>
    <s v="О предоставлении документов."/>
    <x v="0"/>
  </r>
  <r>
    <x v="5"/>
    <s v="ОГ-5.07-47/21-(0)"/>
    <s v="08.02.2021"/>
    <s v="О предоставлении документов."/>
    <x v="0"/>
  </r>
  <r>
    <x v="13"/>
    <s v="ОГ-5.07-92/21-(0)"/>
    <s v="31.03.2021"/>
    <s v="О предоставлении информации о прошедших в 2019 году футбольных играх"/>
    <x v="0"/>
  </r>
  <r>
    <x v="14"/>
    <s v="ОГ-5.07-84/21-(0)"/>
    <s v="18.03.2021"/>
    <s v="О нападение бездомных собак."/>
    <x v="0"/>
  </r>
  <r>
    <x v="11"/>
    <s v="ОГ-5.07-53/21-(0)"/>
    <s v="12.02.2021"/>
    <s v="О проблеме вентиляции в квартире."/>
    <x v="0"/>
  </r>
  <r>
    <x v="15"/>
    <s v="ОГ-5.07-27/21-(0)"/>
    <s v="20.01.2021"/>
    <s v="Об оказании единовременной материальной помощи (погорелец)."/>
    <x v="0"/>
  </r>
  <r>
    <x v="8"/>
    <s v="ОГ-5.07-33/21-(0)"/>
    <s v="26.01.2021"/>
    <s v="О проведении экспертизы по капитальному ремонту."/>
    <x v="0"/>
  </r>
  <r>
    <x v="2"/>
    <s v="ОГ-5.07-24/21-(0)"/>
    <s v="19.01.2021"/>
    <s v="О переселении из аварийного жилья."/>
    <x v="0"/>
  </r>
  <r>
    <x v="3"/>
    <s v="ОГ-5.07-16/21-(1)"/>
    <s v="09.02.2021"/>
    <s v="Об изменении вида разрешенного использования ЗУ."/>
    <x v="0"/>
  </r>
  <r>
    <x v="16"/>
    <s v="ОГ-5.07-60/21-(0)"/>
    <s v="24.02.2021"/>
    <s v="О программе по переселению."/>
    <x v="0"/>
  </r>
  <r>
    <x v="15"/>
    <s v="ОГ-5.07-18/21-(0)"/>
    <s v="19.01.2021"/>
    <s v="Об оказании единовременной материальной помощи (погорелец)."/>
    <x v="0"/>
  </r>
  <r>
    <x v="17"/>
    <s v="ОГ-5.07-8/21-(0)"/>
    <s v="14.01.2021"/>
    <s v="Об устранении неполадок в квартире."/>
    <x v="0"/>
  </r>
  <r>
    <x v="18"/>
    <s v="ОГ-5.07-15/21-(0)"/>
    <s v="19.01.2021"/>
    <s v="О предоставлении акта обследования жилого помещения."/>
    <x v="0"/>
  </r>
  <r>
    <x v="3"/>
    <s v="ОГ-5.07-73/21-(0)"/>
    <s v="04.03.2021"/>
    <s v="О проведении беседы со специалистом отдела."/>
    <x v="0"/>
  </r>
  <r>
    <x v="19"/>
    <s v="ОГ-5.07-30/21-(0)"/>
    <s v="21.01.2021"/>
    <s v="О разработке проекта на монтаж наружных устройств удаления продуктов сгоревшего топлива."/>
    <x v="0"/>
  </r>
  <r>
    <x v="20"/>
    <s v="ОГ-5.07-69/21-(0)"/>
    <s v="02.03.2021"/>
    <s v="О замершей воде, МУП &quot;Водоканал не решает проблему&quot;."/>
    <x v="0"/>
  </r>
  <r>
    <x v="5"/>
    <s v="ОГ-5.07-76/21-(0)"/>
    <s v="11.03.2021"/>
    <s v="О предоставлении документов на предмет аварийности жилья."/>
    <x v="0"/>
  </r>
  <r>
    <x v="21"/>
    <s v="ОГ-5.07-67/21-(0)"/>
    <s v="02.03.2021"/>
    <s v="О выделении соц. жилья. (ПОГОРЕЛЕЦ)"/>
    <x v="0"/>
  </r>
  <r>
    <x v="22"/>
    <s v="ОГ-5.07-13/21-(0)"/>
    <s v="19.01.2021"/>
    <s v="О прекращении заявления от 11.01.2021."/>
    <x v="0"/>
  </r>
  <r>
    <x v="0"/>
    <s v="ОГ-5.07-45/21-(0)"/>
    <s v="08.02.2021"/>
    <s v="О вакансии первого вице-мэра в муниципальном образовании &quot;Городской округ Ногликский&quot;"/>
    <x v="0"/>
  </r>
  <r>
    <x v="23"/>
    <s v="ОГ-5.07-91/21-(0)"/>
    <s v="29.03.2021"/>
    <s v="О предоставлении расчета начисленной арендной платы земельного участка"/>
    <x v="0"/>
  </r>
  <r>
    <x v="5"/>
    <s v="ОГ-5.07-79/21-(0)"/>
    <s v="17.03.2021"/>
    <s v="О предоставлении документов на предмет аварийности жилья."/>
    <x v="0"/>
  </r>
  <r>
    <x v="2"/>
    <s v="ОГ-5.07-39/21-(0)"/>
    <s v="01.02.2021"/>
    <s v="О переселении из аварийного жилья."/>
    <x v="0"/>
  </r>
  <r>
    <x v="24"/>
    <s v="ОГ-5.07-6/21-(0)"/>
    <s v="12.01.2021"/>
    <s v="О выделении жилого помещения. (Когда?)"/>
    <x v="0"/>
  </r>
  <r>
    <x v="17"/>
    <s v="ОГ-5.07-31/21-(0)"/>
    <s v="22.01.2021"/>
    <s v="Об устранении неполадок в квартире."/>
    <x v="0"/>
  </r>
  <r>
    <x v="8"/>
    <s v="ОГ-5.07-70/21-(0)"/>
    <s v="03.03.2021"/>
    <s v="О ремонте окон в квартире."/>
    <x v="0"/>
  </r>
  <r>
    <x v="2"/>
    <s v="ОГ-5.07-83/21-(0)"/>
    <s v="17.03.2021"/>
    <s v="О выделении жилья (снесли дом № 2 по улице Репина)"/>
    <x v="0"/>
  </r>
  <r>
    <x v="25"/>
    <s v="ОГ-5.07-80/21-(0)"/>
    <s v="17.03.2021"/>
    <s v="О выделении жилья многодетной семье."/>
    <x v="0"/>
  </r>
  <r>
    <x v="26"/>
    <s v="ОГ-5.07-62/21-(0)"/>
    <s v="25.02.2021"/>
    <s v="О плохом состоянии жилого помещения."/>
    <x v="0"/>
  </r>
  <r>
    <x v="11"/>
    <s v="ОГ-5.07-20/21-(0)"/>
    <s v="19.01.2021"/>
    <s v="О вентиляции и дымоудалении."/>
    <x v="0"/>
  </r>
  <r>
    <x v="20"/>
    <s v="ОГ-5.07-75/21-(0)"/>
    <s v="11.03.2021"/>
    <s v="О перемерзшем водопроводе. О бездействии МУП &quot;Водоканал&quot;."/>
    <x v="0"/>
  </r>
  <r>
    <x v="27"/>
    <s v="ОГ-5.07-26/21-(0)"/>
    <s v="20.01.2021"/>
    <s v="О бездействии органа опеки и попечительства Департамента социальной политики администрации МО &quot;Городской округ Ногликский&quot;."/>
    <x v="0"/>
  </r>
  <r>
    <x v="18"/>
    <s v="ОГ-5.07-25/21-(0)"/>
    <s v="19.01.2021"/>
    <s v="О решении, что будет с домом, находящимся по адресу: Квартал 8, д. 3, пгт. Ноглики на основании заключения с г. Владивосток"/>
    <x v="0"/>
  </r>
  <r>
    <x v="21"/>
    <s v="ОГ-5.07-19/21-(0)"/>
    <s v="19.01.2021"/>
    <s v="О предоставлении жилья (погорелец)."/>
    <x v="0"/>
  </r>
  <r>
    <x v="8"/>
    <s v="ОГ-5.07-38/21-(0)"/>
    <s v="01.02.2021"/>
    <s v="Об утеплении первого этажа с уличной стороны."/>
    <x v="0"/>
  </r>
  <r>
    <x v="21"/>
    <s v="ОГ-5.07-41/21-(0)"/>
    <s v="01.02.2021"/>
    <s v="О выделении жилья по соц.найму."/>
    <x v="0"/>
  </r>
  <r>
    <x v="0"/>
    <s v="ОГ-5.07-63/21-(0)"/>
    <s v="26.02.2021"/>
    <s v="О выделении штатной единицы."/>
    <x v="0"/>
  </r>
  <r>
    <x v="2"/>
    <s v="ОГ-5.07-3/21-(1)"/>
    <s v="02.03.2021"/>
    <s v="О переселении из аварийного жилья."/>
    <x v="0"/>
  </r>
  <r>
    <x v="2"/>
    <s v="ОГ-5.07-3/21-(0)"/>
    <s v="11.01.2021"/>
    <s v="О переселении из аварийного жилья (когда и куда?)."/>
    <x v="0"/>
  </r>
  <r>
    <x v="28"/>
    <s v="ОГ-5.07-49/21-(0)"/>
    <s v="09.02.2021"/>
    <s v="О передаче служебной квартиры в собственность."/>
    <x v="0"/>
  </r>
  <r>
    <x v="11"/>
    <s v="ОГ-5.07-46/21-(0)"/>
    <s v="08.02.2021"/>
    <s v="О сливе канализационных и сточных вод в канаву."/>
    <x v="0"/>
  </r>
  <r>
    <x v="29"/>
    <s v="ОГ-5.07-12/21-(0)"/>
    <s v="18.01.2021"/>
    <s v="О предварительном согласовании предоставления ЗУ."/>
    <x v="0"/>
  </r>
  <r>
    <x v="8"/>
    <s v="ОГ-5.07-11/21-(0)"/>
    <s v="15.01.2021"/>
    <s v="О капитальном ремонте в квартире (социальный найм)."/>
    <x v="0"/>
  </r>
  <r>
    <x v="5"/>
    <s v="ОГ-5.07-78/21-(0)"/>
    <s v="15.03.2021"/>
    <s v="О предоставлении документов на предмет аварийности жилья."/>
    <x v="0"/>
  </r>
  <r>
    <x v="3"/>
    <s v="ОГ-5.07-59/21-(0)"/>
    <s v="20.02.2021"/>
    <s v="О незаконном заборе на жд-путях."/>
    <x v="0"/>
  </r>
  <r>
    <x v="3"/>
    <s v="ОГ-5.07-74/21-(0)"/>
    <s v="05.03.2021"/>
    <s v="Об организации встречи по вопросу строительства медицинского учреждения в с. Вал."/>
    <x v="0"/>
  </r>
  <r>
    <x v="11"/>
    <s v="ОГ-5.07-52/21-(0)"/>
    <s v="11.02.2021"/>
    <s v="О проблеме вентиляции в квартире."/>
    <x v="0"/>
  </r>
  <r>
    <x v="7"/>
    <s v="ОГ-5.07-4/21-(0)"/>
    <s v="11.01.2021"/>
    <s v="О пенсионных выплатах."/>
    <x v="0"/>
  </r>
  <r>
    <x v="30"/>
    <s v="ОГ-5.07-65/21-(0)"/>
    <s v="26.02.2021"/>
    <s v="О разъяснении прав на жилое помещение."/>
    <x v="0"/>
  </r>
  <r>
    <x v="5"/>
    <s v="ОГ-5.07-77/21-(0)"/>
    <s v="15.03.2021"/>
    <s v="О предоставлении справки."/>
    <x v="0"/>
  </r>
  <r>
    <x v="6"/>
    <s v="ОГ-5.07-82/21-(0)"/>
    <s v="17.03.2021"/>
    <s v="О выделении жилья (погорелец)"/>
    <x v="0"/>
  </r>
  <r>
    <x v="6"/>
    <s v="ОГ-5.07-23/21-(0)"/>
    <s v="19.01.2021"/>
    <s v="О жилищном вопросе и обжалования решения суда."/>
    <x v="0"/>
  </r>
  <r>
    <x v="6"/>
    <s v="ОГ-5.07-44/21-(0)"/>
    <s v="03.02.2021"/>
    <s v="О предоставлении жилого помещения."/>
    <x v="0"/>
  </r>
  <r>
    <x v="31"/>
    <s v="ОГ-5.07-57/21-(0)"/>
    <s v="16.02.2021"/>
    <s v="О предоставлении жилого помещения."/>
    <x v="0"/>
  </r>
  <r>
    <x v="32"/>
    <s v="ОГ-5.07-7/21-(0)"/>
    <s v="13.01.2021"/>
    <s v="О выселении жильца ул. Н.Бошняка, д. 8, кв. 3."/>
    <x v="0"/>
  </r>
  <r>
    <x v="3"/>
    <s v="ОГ-5.07-32/21-(0)"/>
    <s v="26.01.2021"/>
    <s v="О изменении вида разрешенного использования ЗУ."/>
    <x v="0"/>
  </r>
  <r>
    <x v="33"/>
    <s v="ОГ-5.07-10/21-(0)"/>
    <s v="15.01.2021"/>
    <s v="Об освещении на детской площадке."/>
    <x v="0"/>
  </r>
  <r>
    <x v="5"/>
    <s v="ОГ-5.07-72/21-(0)"/>
    <s v="04.03.2021"/>
    <s v="О выдаче документов."/>
    <x v="0"/>
  </r>
  <r>
    <x v="20"/>
    <s v="ОГ-5.07-85/21-(0)"/>
    <s v="22.03.2021"/>
    <s v="О принадлежности центрального водопровода. О действиях по выяснению принадлежности водопровода. О вине заявителя в заморозке участка водопровода. О проверке акта выполненных работ. О сливе воды в непотребительских целях."/>
    <x v="0"/>
  </r>
  <r>
    <x v="15"/>
    <s v="ОГ-5.07-2/21-(0)"/>
    <s v="11.01.2021"/>
    <s v="Об оказании единовременной материальной помощи (погорелец)."/>
    <x v="0"/>
  </r>
  <r>
    <x v="31"/>
    <s v="ОГ-5.07-56/21-(0)"/>
    <s v="16.02.2021"/>
    <s v="О выделении жилья по соц.найму."/>
    <x v="0"/>
  </r>
  <r>
    <x v="15"/>
    <s v="ОГ-5.07-17/21-(0)"/>
    <s v="19.01.2021"/>
    <s v="Об оказании единовременной материальной помощи (погорелец)."/>
    <x v="0"/>
  </r>
  <r>
    <x v="33"/>
    <s v="ОГ-5.07-88/21-(0)"/>
    <s v="24.03.2021"/>
    <s v="О плохом освещении ул. Мостовая"/>
    <x v="0"/>
  </r>
  <r>
    <x v="17"/>
    <s v="ОГ-5.07-1/21-(0)"/>
    <s v="11.01.2021"/>
    <s v="О внесении изменений в генеральный план."/>
    <x v="0"/>
  </r>
  <r>
    <x v="12"/>
    <s v="ОГ-5.07-40/21-(0)"/>
    <s v="01.02.2021"/>
    <s v="Об отправлении газом и выплате детского пособия."/>
    <x v="0"/>
  </r>
  <r>
    <x v="31"/>
    <s v="ОГ-5.07-6/21-(1)"/>
    <s v="16.02.2021"/>
    <s v="О предоставлении жилья по соц.найму."/>
    <x v="0"/>
  </r>
  <r>
    <x v="18"/>
    <s v="ОГ-5.07-20/21-(1)"/>
    <s v="16.02.2021"/>
    <s v="О признании жилья непригодным для проживания."/>
    <x v="0"/>
  </r>
  <r>
    <x v="30"/>
    <s v="ОГ-5.07-89/21-(0)"/>
    <s v="25.03.2021"/>
    <s v="О предоставлении жилья в связи с непригодностью существующего"/>
    <x v="0"/>
  </r>
  <r>
    <x v="15"/>
    <s v="ОГ-5.07-16/21-(0)"/>
    <s v="19.01.2021"/>
    <s v="Об оказании единовременной материальной помощи (погорелец)."/>
    <x v="0"/>
  </r>
  <r>
    <x v="2"/>
    <s v="ОГ-5.07-81/21-(0)"/>
    <s v="17.03.2021"/>
    <s v="О переселении из аварийного жилья."/>
    <x v="0"/>
  </r>
  <r>
    <x v="5"/>
    <s v="ОГ-5.07-48/21-(0)"/>
    <s v="09.02.2021"/>
    <s v="О предоставлении копии Устава МО &quot;Городской округ Ногликский&quot;"/>
    <x v="0"/>
  </r>
  <r>
    <x v="2"/>
    <s v="ОГ-5.07-14/21-(0)"/>
    <s v="19.01.2021"/>
    <s v="О предварительном осмотре квартиры."/>
    <x v="0"/>
  </r>
  <r>
    <x v="34"/>
    <s v="ОГ-5.07-28/21-(0)"/>
    <s v="20.01.2021"/>
    <s v="О ненадлежащем водоснабжении."/>
    <x v="0"/>
  </r>
  <r>
    <x v="5"/>
    <s v="ОГ-5.07-42/21-(0)"/>
    <s v="03.02.2021"/>
    <s v="О предоставлении документов."/>
    <x v="0"/>
  </r>
  <r>
    <x v="35"/>
    <s v="ОГ-5.07-71/21-(0)"/>
    <s v="03.03.2021"/>
    <s v="О затоплении частного сектора."/>
    <x v="0"/>
  </r>
  <r>
    <x v="36"/>
    <s v="ОГ-5.07-29/21-(0)"/>
    <s v="20.01.2021"/>
    <s v="О ненадлежащем теплоснабжении в доме 13А по ул. Советской, пгт. Ноглики"/>
    <x v="0"/>
  </r>
  <r>
    <x v="37"/>
    <s v="ОГ-5.07-64/21-(0)"/>
    <s v="26.02.2021"/>
    <s v="О размене жилого помещения."/>
    <x v="0"/>
  </r>
  <r>
    <x v="1"/>
    <s v="ОГ-5.07-22/21-(1)"/>
    <s v="19.01.2021"/>
    <s v="О регистрации в квартире."/>
    <x v="0"/>
  </r>
  <r>
    <x v="2"/>
    <s v="ОГ-5.07-68/21-(0)"/>
    <s v="02.03.2021"/>
    <s v="О переселении из аварийного жилья."/>
    <x v="0"/>
  </r>
  <r>
    <x v="38"/>
    <s v="ОГ-5.07-34/21-(0)"/>
    <s v="26.01.2021"/>
    <s v="О затоплении дворов, сараев, подвалов."/>
    <x v="0"/>
  </r>
  <r>
    <x v="39"/>
    <s v="ОГ-5.07-86/21-(0)"/>
    <s v="22.03.2021"/>
    <s v="О невозможности получить талоны на баню"/>
    <x v="0"/>
  </r>
  <r>
    <x v="6"/>
    <s v="ОГ-5.07-54/21-(0)"/>
    <s v="16.02.2021"/>
    <s v="О муниципальной квартире."/>
    <x v="0"/>
  </r>
  <r>
    <x v="17"/>
    <s v="ОГ-5.07-9/21-(0)"/>
    <s v="14.01.2021"/>
    <s v="Об устранении неполадок в квартире."/>
    <x v="0"/>
  </r>
  <r>
    <x v="5"/>
    <s v="ОГ-5.07-51/21-(0)"/>
    <s v="10.02.2021"/>
    <s v="О предоставлении документов на предмет аварийности жилья."/>
    <x v="0"/>
  </r>
  <r>
    <x v="40"/>
    <m/>
    <m/>
    <m/>
    <x v="1"/>
  </r>
  <r>
    <x v="40"/>
    <m/>
    <m/>
    <m/>
    <x v="1"/>
  </r>
  <r>
    <x v="40"/>
    <m/>
    <m/>
    <m/>
    <x v="1"/>
  </r>
  <r>
    <x v="40"/>
    <m/>
    <m/>
    <m/>
    <x v="1"/>
  </r>
  <r>
    <x v="40"/>
    <m/>
    <m/>
    <m/>
    <x v="1"/>
  </r>
  <r>
    <x v="40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49" firstHeaderRow="1" firstDataRow="2" firstDataCol="1"/>
  <pivotFields count="5">
    <pivotField axis="axisRow" showAll="0" sortType="ascending">
      <items count="123">
        <item m="1" x="48"/>
        <item m="1" x="64"/>
        <item x="23"/>
        <item x="35"/>
        <item m="1" x="102"/>
        <item x="39"/>
        <item m="1" x="107"/>
        <item x="6"/>
        <item m="1" x="109"/>
        <item m="1" x="85"/>
        <item m="1" x="69"/>
        <item x="29"/>
        <item x="32"/>
        <item m="1" x="81"/>
        <item m="1" x="98"/>
        <item x="38"/>
        <item m="1" x="106"/>
        <item m="1" x="120"/>
        <item m="1" x="57"/>
        <item m="1" x="100"/>
        <item x="16"/>
        <item m="1" x="112"/>
        <item m="1" x="70"/>
        <item x="17"/>
        <item x="19"/>
        <item m="1" x="68"/>
        <item m="1" x="88"/>
        <item m="1" x="99"/>
        <item m="1" x="110"/>
        <item m="1" x="60"/>
        <item x="15"/>
        <item x="10"/>
        <item m="1" x="63"/>
        <item m="1" x="75"/>
        <item x="26"/>
        <item m="1" x="108"/>
        <item m="1" x="96"/>
        <item m="1" x="87"/>
        <item m="1" x="55"/>
        <item m="1" x="61"/>
        <item x="5"/>
        <item x="8"/>
        <item m="1" x="104"/>
        <item m="1" x="89"/>
        <item m="1" x="77"/>
        <item m="1" x="54"/>
        <item m="1" x="52"/>
        <item m="1" x="76"/>
        <item m="1" x="72"/>
        <item m="1" x="73"/>
        <item m="1" x="46"/>
        <item m="1" x="80"/>
        <item x="25"/>
        <item m="1" x="51"/>
        <item m="1" x="50"/>
        <item m="1" x="78"/>
        <item m="1" x="118"/>
        <item m="1" x="74"/>
        <item m="1" x="86"/>
        <item m="1" x="97"/>
        <item x="30"/>
        <item m="1" x="66"/>
        <item m="1" x="43"/>
        <item x="37"/>
        <item x="3"/>
        <item x="18"/>
        <item m="1" x="41"/>
        <item m="1" x="94"/>
        <item x="27"/>
        <item m="1" x="62"/>
        <item m="1" x="65"/>
        <item m="1" x="111"/>
        <item m="1" x="105"/>
        <item x="9"/>
        <item m="1" x="44"/>
        <item m="1" x="79"/>
        <item x="20"/>
        <item x="34"/>
        <item x="12"/>
        <item x="36"/>
        <item m="1" x="83"/>
        <item m="1" x="82"/>
        <item x="7"/>
        <item x="2"/>
        <item m="1" x="45"/>
        <item m="1" x="67"/>
        <item m="1" x="93"/>
        <item m="1" x="59"/>
        <item x="28"/>
        <item m="1" x="114"/>
        <item x="21"/>
        <item m="1" x="49"/>
        <item x="22"/>
        <item m="1" x="92"/>
        <item m="1" x="115"/>
        <item x="4"/>
        <item x="14"/>
        <item x="13"/>
        <item m="1" x="84"/>
        <item m="1" x="90"/>
        <item m="1" x="56"/>
        <item m="1" x="101"/>
        <item x="1"/>
        <item m="1" x="117"/>
        <item m="1" x="113"/>
        <item x="11"/>
        <item x="24"/>
        <item m="1" x="53"/>
        <item m="1" x="58"/>
        <item m="1" x="91"/>
        <item m="1" x="95"/>
        <item m="1" x="71"/>
        <item m="1" x="42"/>
        <item m="1" x="116"/>
        <item m="1" x="47"/>
        <item x="0"/>
        <item x="33"/>
        <item x="31"/>
        <item m="1" x="121"/>
        <item m="1" x="103"/>
        <item m="1" x="119"/>
        <item x="40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42">
    <i>
      <x v="2"/>
    </i>
    <i>
      <x v="3"/>
    </i>
    <i>
      <x v="5"/>
    </i>
    <i>
      <x v="7"/>
    </i>
    <i>
      <x v="11"/>
    </i>
    <i>
      <x v="12"/>
    </i>
    <i>
      <x v="15"/>
    </i>
    <i>
      <x v="20"/>
    </i>
    <i>
      <x v="23"/>
    </i>
    <i>
      <x v="24"/>
    </i>
    <i>
      <x v="30"/>
    </i>
    <i>
      <x v="31"/>
    </i>
    <i>
      <x v="34"/>
    </i>
    <i>
      <x v="40"/>
    </i>
    <i>
      <x v="41"/>
    </i>
    <i>
      <x v="52"/>
    </i>
    <i>
      <x v="60"/>
    </i>
    <i>
      <x v="63"/>
    </i>
    <i>
      <x v="64"/>
    </i>
    <i>
      <x v="65"/>
    </i>
    <i>
      <x v="68"/>
    </i>
    <i>
      <x v="73"/>
    </i>
    <i>
      <x v="76"/>
    </i>
    <i>
      <x v="77"/>
    </i>
    <i>
      <x v="78"/>
    </i>
    <i>
      <x v="79"/>
    </i>
    <i>
      <x v="82"/>
    </i>
    <i>
      <x v="83"/>
    </i>
    <i>
      <x v="88"/>
    </i>
    <i>
      <x v="90"/>
    </i>
    <i>
      <x v="92"/>
    </i>
    <i>
      <x v="95"/>
    </i>
    <i>
      <x v="96"/>
    </i>
    <i>
      <x v="97"/>
    </i>
    <i>
      <x v="102"/>
    </i>
    <i>
      <x v="105"/>
    </i>
    <i>
      <x v="106"/>
    </i>
    <i>
      <x v="115"/>
    </i>
    <i>
      <x v="116"/>
    </i>
    <i>
      <x v="117"/>
    </i>
    <i>
      <x v="121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49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8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7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6">
      <pivotArea grandRow="1" grandCol="1" outline="0" collapsedLevelsAreSubtotals="1" fieldPosition="0"/>
    </format>
    <format dxfId="45">
      <pivotArea grandRow="1" grandCol="1" outline="0" collapsedLevelsAreSubtotals="1" fieldPosition="0"/>
    </format>
    <format dxfId="44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3">
      <pivotArea dataOnly="0" labelOnly="1" fieldPosition="0">
        <references count="1">
          <reference field="0" count="0"/>
        </references>
      </pivotArea>
    </format>
    <format dxfId="42">
      <pivotArea dataOnly="0" labelOnly="1" grandRow="1" outline="0" fieldPosition="0"/>
    </format>
    <format dxfId="41">
      <pivotArea outline="0" collapsedLevelsAreSubtotals="1" fieldPosition="0">
        <references count="1">
          <reference field="4" count="0" selected="0"/>
        </references>
      </pivotArea>
    </format>
    <format dxfId="40">
      <pivotArea dataOnly="0" labelOnly="1" fieldPosition="0">
        <references count="1">
          <reference field="0" count="0"/>
        </references>
      </pivotArea>
    </format>
    <format dxfId="39">
      <pivotArea outline="0" collapsedLevelsAreSubtotals="1" fieldPosition="0"/>
    </format>
    <format dxfId="38">
      <pivotArea field="0" type="button" dataOnly="0" labelOnly="1" outline="0" axis="axisRow" fieldPosition="0"/>
    </format>
    <format dxfId="37">
      <pivotArea dataOnly="0" labelOnly="1" fieldPosition="0">
        <references count="1">
          <reference field="0" count="0"/>
        </references>
      </pivotArea>
    </format>
    <format dxfId="36">
      <pivotArea dataOnly="0" labelOnly="1" grandRow="1" outline="0" fieldPosition="0"/>
    </format>
    <format dxfId="35">
      <pivotArea dataOnly="0" labelOnly="1" fieldPosition="0">
        <references count="1">
          <reference field="4" count="0"/>
        </references>
      </pivotArea>
    </format>
    <format dxfId="34">
      <pivotArea dataOnly="0" labelOnly="1" grandCol="1" outline="0" fieldPosition="0"/>
    </format>
    <format dxfId="33">
      <pivotArea type="all" dataOnly="0" outline="0" fieldPosition="0"/>
    </format>
    <format dxfId="32">
      <pivotArea field="0" grandCol="1" collapsedLevelsAreSubtotals="1" axis="axisRow" fieldPosition="0">
        <references count="1">
          <reference field="0" count="0"/>
        </references>
      </pivotArea>
    </format>
    <format dxfId="31">
      <pivotArea type="all" dataOnly="0" outline="0" fieldPosition="0"/>
    </format>
    <format dxfId="30">
      <pivotArea type="all" dataOnly="0" outline="0" fieldPosition="0"/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dataOnly="0" labelOnly="1" fieldPosition="0">
        <references count="1">
          <reference field="0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E106" totalsRowShown="0" headerRowDxfId="56" dataDxfId="55">
  <autoFilter ref="A1:E106"/>
  <tableColumns count="5">
    <tableColumn id="1" name="Тематика" dataDxfId="54"/>
    <tableColumn id="2" name="Рег №" dataDxfId="53"/>
    <tableColumn id="3" name="Дата рег" dataDxfId="52"/>
    <tableColumn id="4" name="Заголовок" dataDxfId="51"/>
    <tableColumn id="5" name="Подразделение" dataDxfId="5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tabSelected="1" topLeftCell="A91" workbookViewId="0">
      <selection activeCell="F105" sqref="F105"/>
    </sheetView>
  </sheetViews>
  <sheetFormatPr defaultColWidth="37.28515625" defaultRowHeight="15" x14ac:dyDescent="0.25"/>
  <cols>
    <col min="1" max="1" width="24.5703125" style="11" customWidth="1"/>
    <col min="2" max="2" width="19.85546875" style="11" customWidth="1"/>
    <col min="3" max="3" width="19.42578125" style="11" customWidth="1"/>
    <col min="4" max="4" width="27.140625" style="11" customWidth="1"/>
    <col min="5" max="5" width="25.140625" style="11" customWidth="1"/>
    <col min="6" max="16384" width="37.28515625" style="11"/>
  </cols>
  <sheetData>
    <row r="1" spans="1:5" x14ac:dyDescent="0.25">
      <c r="A1" s="11" t="s">
        <v>6</v>
      </c>
      <c r="B1" s="11" t="s">
        <v>14</v>
      </c>
      <c r="C1" s="11" t="s">
        <v>13</v>
      </c>
      <c r="D1" s="11" t="s">
        <v>15</v>
      </c>
      <c r="E1" s="11" t="s">
        <v>9</v>
      </c>
    </row>
    <row r="2" spans="1:5" ht="75.75" customHeight="1" x14ac:dyDescent="0.25">
      <c r="A2" s="11" t="s">
        <v>143</v>
      </c>
      <c r="B2" s="11" t="s">
        <v>144</v>
      </c>
      <c r="C2" s="11" t="s">
        <v>66</v>
      </c>
      <c r="D2" s="11" t="s">
        <v>145</v>
      </c>
      <c r="E2" s="11" t="s">
        <v>19</v>
      </c>
    </row>
    <row r="3" spans="1:5" ht="92.25" customHeight="1" x14ac:dyDescent="0.25">
      <c r="A3" s="11" t="s">
        <v>261</v>
      </c>
      <c r="B3" s="11" t="s">
        <v>262</v>
      </c>
      <c r="C3" s="11" t="s">
        <v>154</v>
      </c>
      <c r="D3" s="11" t="s">
        <v>263</v>
      </c>
      <c r="E3" s="11" t="s">
        <v>19</v>
      </c>
    </row>
    <row r="4" spans="1:5" ht="30" x14ac:dyDescent="0.25">
      <c r="A4" s="11" t="s">
        <v>274</v>
      </c>
      <c r="B4" s="11" t="s">
        <v>275</v>
      </c>
      <c r="C4" s="11" t="s">
        <v>232</v>
      </c>
      <c r="D4" s="11" t="s">
        <v>276</v>
      </c>
      <c r="E4" s="11" t="s">
        <v>19</v>
      </c>
    </row>
    <row r="5" spans="1:5" ht="45" x14ac:dyDescent="0.25">
      <c r="A5" s="11" t="s">
        <v>46</v>
      </c>
      <c r="B5" s="11" t="s">
        <v>47</v>
      </c>
      <c r="C5" s="11" t="s">
        <v>48</v>
      </c>
      <c r="D5" s="11" t="s">
        <v>49</v>
      </c>
      <c r="E5" s="11" t="s">
        <v>19</v>
      </c>
    </row>
    <row r="6" spans="1:5" ht="87.75" customHeight="1" x14ac:dyDescent="0.25">
      <c r="A6" s="11" t="s">
        <v>46</v>
      </c>
      <c r="B6" s="11" t="s">
        <v>68</v>
      </c>
      <c r="C6" s="11" t="s">
        <v>69</v>
      </c>
      <c r="D6" s="11" t="s">
        <v>70</v>
      </c>
      <c r="E6" s="11" t="s">
        <v>19</v>
      </c>
    </row>
    <row r="7" spans="1:5" ht="76.5" customHeight="1" x14ac:dyDescent="0.25">
      <c r="A7" s="11" t="s">
        <v>46</v>
      </c>
      <c r="B7" s="11" t="s">
        <v>75</v>
      </c>
      <c r="C7" s="11" t="s">
        <v>38</v>
      </c>
      <c r="D7" s="11" t="s">
        <v>49</v>
      </c>
      <c r="E7" s="11" t="s">
        <v>19</v>
      </c>
    </row>
    <row r="8" spans="1:5" ht="68.25" customHeight="1" x14ac:dyDescent="0.25">
      <c r="A8" s="11" t="s">
        <v>46</v>
      </c>
      <c r="B8" s="11" t="s">
        <v>212</v>
      </c>
      <c r="C8" s="11" t="s">
        <v>69</v>
      </c>
      <c r="D8" s="11" t="s">
        <v>213</v>
      </c>
      <c r="E8" s="11" t="s">
        <v>19</v>
      </c>
    </row>
    <row r="9" spans="1:5" ht="45" x14ac:dyDescent="0.25">
      <c r="A9" s="11" t="s">
        <v>46</v>
      </c>
      <c r="B9" s="11" t="s">
        <v>214</v>
      </c>
      <c r="C9" s="11" t="s">
        <v>26</v>
      </c>
      <c r="D9" s="11" t="s">
        <v>215</v>
      </c>
      <c r="E9" s="11" t="s">
        <v>19</v>
      </c>
    </row>
    <row r="10" spans="1:5" ht="45" x14ac:dyDescent="0.25">
      <c r="A10" s="11" t="s">
        <v>46</v>
      </c>
      <c r="B10" s="11" t="s">
        <v>216</v>
      </c>
      <c r="C10" s="11" t="s">
        <v>38</v>
      </c>
      <c r="D10" s="11" t="s">
        <v>217</v>
      </c>
      <c r="E10" s="11" t="s">
        <v>19</v>
      </c>
    </row>
    <row r="11" spans="1:5" ht="45" x14ac:dyDescent="0.25">
      <c r="A11" s="11" t="s">
        <v>46</v>
      </c>
      <c r="B11" s="11" t="s">
        <v>277</v>
      </c>
      <c r="C11" s="11" t="s">
        <v>30</v>
      </c>
      <c r="D11" s="11" t="s">
        <v>278</v>
      </c>
      <c r="E11" s="11" t="s">
        <v>19</v>
      </c>
    </row>
    <row r="12" spans="1:5" ht="105.75" customHeight="1" x14ac:dyDescent="0.25">
      <c r="A12" s="11" t="s">
        <v>190</v>
      </c>
      <c r="B12" s="11" t="s">
        <v>191</v>
      </c>
      <c r="C12" s="11" t="s">
        <v>192</v>
      </c>
      <c r="D12" s="11" t="s">
        <v>193</v>
      </c>
      <c r="E12" s="11" t="s">
        <v>19</v>
      </c>
    </row>
    <row r="13" spans="1:5" ht="59.25" customHeight="1" x14ac:dyDescent="0.25">
      <c r="A13" s="11" t="s">
        <v>220</v>
      </c>
      <c r="B13" s="11" t="s">
        <v>221</v>
      </c>
      <c r="C13" s="11" t="s">
        <v>222</v>
      </c>
      <c r="D13" s="11" t="s">
        <v>223</v>
      </c>
      <c r="E13" s="11" t="s">
        <v>19</v>
      </c>
    </row>
    <row r="14" spans="1:5" ht="45" x14ac:dyDescent="0.25">
      <c r="A14" s="11" t="s">
        <v>272</v>
      </c>
      <c r="B14" s="11" t="s">
        <v>273</v>
      </c>
      <c r="C14" s="11" t="s">
        <v>105</v>
      </c>
      <c r="D14" s="11" t="s">
        <v>39</v>
      </c>
      <c r="E14" s="11" t="s">
        <v>19</v>
      </c>
    </row>
    <row r="15" spans="1:5" ht="30" x14ac:dyDescent="0.25">
      <c r="A15" s="11" t="s">
        <v>111</v>
      </c>
      <c r="B15" s="11" t="s">
        <v>112</v>
      </c>
      <c r="C15" s="11" t="s">
        <v>113</v>
      </c>
      <c r="D15" s="11" t="s">
        <v>114</v>
      </c>
      <c r="E15" s="11" t="s">
        <v>19</v>
      </c>
    </row>
    <row r="16" spans="1:5" ht="30" x14ac:dyDescent="0.25">
      <c r="A16" s="11" t="s">
        <v>116</v>
      </c>
      <c r="B16" s="11" t="s">
        <v>117</v>
      </c>
      <c r="C16" s="11" t="s">
        <v>118</v>
      </c>
      <c r="D16" s="11" t="s">
        <v>119</v>
      </c>
      <c r="E16" s="11" t="s">
        <v>19</v>
      </c>
    </row>
    <row r="17" spans="1:5" ht="30" x14ac:dyDescent="0.25">
      <c r="A17" s="11" t="s">
        <v>116</v>
      </c>
      <c r="B17" s="11" t="s">
        <v>151</v>
      </c>
      <c r="C17" s="11" t="s">
        <v>152</v>
      </c>
      <c r="D17" s="11" t="s">
        <v>119</v>
      </c>
      <c r="E17" s="11" t="s">
        <v>19</v>
      </c>
    </row>
    <row r="18" spans="1:5" ht="30" x14ac:dyDescent="0.25">
      <c r="A18" s="11" t="s">
        <v>116</v>
      </c>
      <c r="B18" s="11" t="s">
        <v>240</v>
      </c>
      <c r="C18" s="11" t="s">
        <v>184</v>
      </c>
      <c r="D18" s="11" t="s">
        <v>241</v>
      </c>
      <c r="E18" s="11" t="s">
        <v>19</v>
      </c>
    </row>
    <row r="19" spans="1:5" ht="30" x14ac:dyDescent="0.25">
      <c r="A19" s="11" t="s">
        <v>116</v>
      </c>
      <c r="B19" s="11" t="s">
        <v>279</v>
      </c>
      <c r="C19" s="11" t="s">
        <v>118</v>
      </c>
      <c r="D19" s="11" t="s">
        <v>119</v>
      </c>
      <c r="E19" s="11" t="s">
        <v>19</v>
      </c>
    </row>
    <row r="20" spans="1:5" ht="82.5" customHeight="1" x14ac:dyDescent="0.25">
      <c r="A20" s="11" t="s">
        <v>126</v>
      </c>
      <c r="B20" s="11" t="s">
        <v>127</v>
      </c>
      <c r="C20" s="11" t="s">
        <v>128</v>
      </c>
      <c r="D20" s="11" t="s">
        <v>129</v>
      </c>
      <c r="E20" s="11" t="s">
        <v>19</v>
      </c>
    </row>
    <row r="21" spans="1:5" ht="100.5" customHeight="1" x14ac:dyDescent="0.25">
      <c r="A21" s="11" t="s">
        <v>100</v>
      </c>
      <c r="B21" s="11" t="s">
        <v>101</v>
      </c>
      <c r="C21" s="11" t="s">
        <v>102</v>
      </c>
      <c r="D21" s="11" t="s">
        <v>103</v>
      </c>
      <c r="E21" s="11" t="s">
        <v>19</v>
      </c>
    </row>
    <row r="22" spans="1:5" ht="110.25" customHeight="1" x14ac:dyDescent="0.25">
      <c r="A22" s="11" t="s">
        <v>100</v>
      </c>
      <c r="B22" s="11" t="s">
        <v>115</v>
      </c>
      <c r="C22" s="11" t="s">
        <v>26</v>
      </c>
      <c r="D22" s="11" t="s">
        <v>103</v>
      </c>
      <c r="E22" s="11" t="s">
        <v>19</v>
      </c>
    </row>
    <row r="23" spans="1:5" ht="104.25" customHeight="1" x14ac:dyDescent="0.25">
      <c r="A23" s="11" t="s">
        <v>100</v>
      </c>
      <c r="B23" s="11" t="s">
        <v>234</v>
      </c>
      <c r="C23" s="11" t="s">
        <v>184</v>
      </c>
      <c r="D23" s="11" t="s">
        <v>103</v>
      </c>
      <c r="E23" s="11" t="s">
        <v>19</v>
      </c>
    </row>
    <row r="24" spans="1:5" ht="115.5" customHeight="1" x14ac:dyDescent="0.25">
      <c r="A24" s="11" t="s">
        <v>100</v>
      </c>
      <c r="B24" s="11" t="s">
        <v>236</v>
      </c>
      <c r="C24" s="11" t="s">
        <v>26</v>
      </c>
      <c r="D24" s="11" t="s">
        <v>103</v>
      </c>
      <c r="E24" s="11" t="s">
        <v>19</v>
      </c>
    </row>
    <row r="25" spans="1:5" ht="108" customHeight="1" x14ac:dyDescent="0.25">
      <c r="A25" s="11" t="s">
        <v>100</v>
      </c>
      <c r="B25" s="11" t="s">
        <v>251</v>
      </c>
      <c r="C25" s="11" t="s">
        <v>26</v>
      </c>
      <c r="D25" s="11" t="s">
        <v>103</v>
      </c>
      <c r="E25" s="11" t="s">
        <v>19</v>
      </c>
    </row>
    <row r="26" spans="1:5" ht="30" x14ac:dyDescent="0.25">
      <c r="A26" s="11" t="s">
        <v>71</v>
      </c>
      <c r="B26" s="11" t="s">
        <v>72</v>
      </c>
      <c r="C26" s="11" t="s">
        <v>73</v>
      </c>
      <c r="D26" s="11" t="s">
        <v>74</v>
      </c>
      <c r="E26" s="11" t="s">
        <v>19</v>
      </c>
    </row>
    <row r="27" spans="1:5" ht="30" x14ac:dyDescent="0.25">
      <c r="A27" s="11" t="s">
        <v>161</v>
      </c>
      <c r="B27" s="11" t="s">
        <v>162</v>
      </c>
      <c r="C27" s="11" t="s">
        <v>78</v>
      </c>
      <c r="D27" s="11" t="s">
        <v>163</v>
      </c>
      <c r="E27" s="11" t="s">
        <v>19</v>
      </c>
    </row>
    <row r="28" spans="1:5" ht="92.25" customHeight="1" x14ac:dyDescent="0.25">
      <c r="A28" s="11" t="s">
        <v>40</v>
      </c>
      <c r="B28" s="11" t="s">
        <v>41</v>
      </c>
      <c r="C28" s="11" t="s">
        <v>42</v>
      </c>
      <c r="D28" s="11" t="s">
        <v>43</v>
      </c>
      <c r="E28" s="11" t="s">
        <v>19</v>
      </c>
    </row>
    <row r="29" spans="1:5" ht="96.75" customHeight="1" x14ac:dyDescent="0.25">
      <c r="A29" s="11" t="s">
        <v>40</v>
      </c>
      <c r="B29" s="11" t="s">
        <v>61</v>
      </c>
      <c r="C29" s="11" t="s">
        <v>62</v>
      </c>
      <c r="D29" s="11" t="s">
        <v>63</v>
      </c>
      <c r="E29" s="11" t="s">
        <v>19</v>
      </c>
    </row>
    <row r="30" spans="1:5" ht="94.5" customHeight="1" x14ac:dyDescent="0.25">
      <c r="A30" s="11" t="s">
        <v>40</v>
      </c>
      <c r="B30" s="11" t="s">
        <v>88</v>
      </c>
      <c r="C30" s="11" t="s">
        <v>89</v>
      </c>
      <c r="D30" s="11" t="s">
        <v>63</v>
      </c>
      <c r="E30" s="11" t="s">
        <v>19</v>
      </c>
    </row>
    <row r="31" spans="1:5" ht="99.75" customHeight="1" x14ac:dyDescent="0.25">
      <c r="A31" s="11" t="s">
        <v>40</v>
      </c>
      <c r="B31" s="11" t="s">
        <v>90</v>
      </c>
      <c r="C31" s="11" t="s">
        <v>91</v>
      </c>
      <c r="D31" s="11" t="s">
        <v>63</v>
      </c>
      <c r="E31" s="11" t="s">
        <v>19</v>
      </c>
    </row>
    <row r="32" spans="1:5" ht="96.75" customHeight="1" x14ac:dyDescent="0.25">
      <c r="A32" s="11" t="s">
        <v>40</v>
      </c>
      <c r="B32" s="11" t="s">
        <v>133</v>
      </c>
      <c r="C32" s="11" t="s">
        <v>134</v>
      </c>
      <c r="D32" s="11" t="s">
        <v>43</v>
      </c>
      <c r="E32" s="11" t="s">
        <v>19</v>
      </c>
    </row>
    <row r="33" spans="1:5" ht="97.5" customHeight="1" x14ac:dyDescent="0.25">
      <c r="A33" s="11" t="s">
        <v>40</v>
      </c>
      <c r="B33" s="11" t="s">
        <v>146</v>
      </c>
      <c r="C33" s="11" t="s">
        <v>69</v>
      </c>
      <c r="D33" s="11" t="s">
        <v>43</v>
      </c>
      <c r="E33" s="11" t="s">
        <v>19</v>
      </c>
    </row>
    <row r="34" spans="1:5" ht="97.5" customHeight="1" x14ac:dyDescent="0.25">
      <c r="A34" s="11" t="s">
        <v>40</v>
      </c>
      <c r="B34" s="11" t="s">
        <v>196</v>
      </c>
      <c r="C34" s="11" t="s">
        <v>197</v>
      </c>
      <c r="D34" s="11" t="s">
        <v>43</v>
      </c>
      <c r="E34" s="11" t="s">
        <v>19</v>
      </c>
    </row>
    <row r="35" spans="1:5" ht="102" customHeight="1" x14ac:dyDescent="0.25">
      <c r="A35" s="11" t="s">
        <v>40</v>
      </c>
      <c r="B35" s="11" t="s">
        <v>210</v>
      </c>
      <c r="C35" s="11" t="s">
        <v>197</v>
      </c>
      <c r="D35" s="11" t="s">
        <v>211</v>
      </c>
      <c r="E35" s="11" t="s">
        <v>19</v>
      </c>
    </row>
    <row r="36" spans="1:5" ht="99" customHeight="1" x14ac:dyDescent="0.25">
      <c r="A36" s="11" t="s">
        <v>40</v>
      </c>
      <c r="B36" s="11" t="s">
        <v>229</v>
      </c>
      <c r="C36" s="11" t="s">
        <v>124</v>
      </c>
      <c r="D36" s="11" t="s">
        <v>230</v>
      </c>
      <c r="E36" s="11" t="s">
        <v>19</v>
      </c>
    </row>
    <row r="37" spans="1:5" ht="111" customHeight="1" x14ac:dyDescent="0.25">
      <c r="A37" s="11" t="s">
        <v>40</v>
      </c>
      <c r="B37" s="11" t="s">
        <v>253</v>
      </c>
      <c r="C37" s="11" t="s">
        <v>109</v>
      </c>
      <c r="D37" s="11" t="s">
        <v>254</v>
      </c>
      <c r="E37" s="11" t="s">
        <v>19</v>
      </c>
    </row>
    <row r="38" spans="1:5" ht="102" customHeight="1" x14ac:dyDescent="0.25">
      <c r="A38" s="11" t="s">
        <v>40</v>
      </c>
      <c r="B38" s="11" t="s">
        <v>260</v>
      </c>
      <c r="C38" s="11" t="s">
        <v>38</v>
      </c>
      <c r="D38" s="11" t="s">
        <v>63</v>
      </c>
      <c r="E38" s="11" t="s">
        <v>19</v>
      </c>
    </row>
    <row r="39" spans="1:5" ht="95.25" customHeight="1" x14ac:dyDescent="0.25">
      <c r="A39" s="11" t="s">
        <v>40</v>
      </c>
      <c r="B39" s="11" t="s">
        <v>280</v>
      </c>
      <c r="C39" s="11" t="s">
        <v>42</v>
      </c>
      <c r="D39" s="11" t="s">
        <v>43</v>
      </c>
      <c r="E39" s="11" t="s">
        <v>19</v>
      </c>
    </row>
    <row r="40" spans="1:5" ht="30" x14ac:dyDescent="0.25">
      <c r="A40" s="11" t="s">
        <v>54</v>
      </c>
      <c r="B40" s="11" t="s">
        <v>55</v>
      </c>
      <c r="C40" s="11" t="s">
        <v>56</v>
      </c>
      <c r="D40" s="11" t="s">
        <v>57</v>
      </c>
      <c r="E40" s="11" t="s">
        <v>19</v>
      </c>
    </row>
    <row r="41" spans="1:5" ht="30" x14ac:dyDescent="0.25">
      <c r="A41" s="11" t="s">
        <v>54</v>
      </c>
      <c r="B41" s="11" t="s">
        <v>104</v>
      </c>
      <c r="C41" s="11" t="s">
        <v>105</v>
      </c>
      <c r="D41" s="11" t="s">
        <v>106</v>
      </c>
      <c r="E41" s="11" t="s">
        <v>19</v>
      </c>
    </row>
    <row r="42" spans="1:5" ht="30" x14ac:dyDescent="0.25">
      <c r="A42" s="11" t="s">
        <v>54</v>
      </c>
      <c r="B42" s="11" t="s">
        <v>153</v>
      </c>
      <c r="C42" s="11" t="s">
        <v>154</v>
      </c>
      <c r="D42" s="11" t="s">
        <v>155</v>
      </c>
      <c r="E42" s="11" t="s">
        <v>19</v>
      </c>
    </row>
    <row r="43" spans="1:5" ht="30" x14ac:dyDescent="0.25">
      <c r="A43" s="11" t="s">
        <v>54</v>
      </c>
      <c r="B43" s="11" t="s">
        <v>175</v>
      </c>
      <c r="C43" s="11" t="s">
        <v>48</v>
      </c>
      <c r="D43" s="11" t="s">
        <v>176</v>
      </c>
      <c r="E43" s="11" t="s">
        <v>19</v>
      </c>
    </row>
    <row r="44" spans="1:5" ht="45" x14ac:dyDescent="0.25">
      <c r="A44" s="11" t="s">
        <v>54</v>
      </c>
      <c r="B44" s="11" t="s">
        <v>194</v>
      </c>
      <c r="C44" s="11" t="s">
        <v>52</v>
      </c>
      <c r="D44" s="11" t="s">
        <v>195</v>
      </c>
      <c r="E44" s="11" t="s">
        <v>19</v>
      </c>
    </row>
    <row r="45" spans="1:5" ht="60" x14ac:dyDescent="0.25">
      <c r="A45" s="11" t="s">
        <v>158</v>
      </c>
      <c r="B45" s="11" t="s">
        <v>159</v>
      </c>
      <c r="C45" s="11" t="s">
        <v>69</v>
      </c>
      <c r="D45" s="11" t="s">
        <v>160</v>
      </c>
      <c r="E45" s="11" t="s">
        <v>19</v>
      </c>
    </row>
    <row r="46" spans="1:5" ht="96" customHeight="1" x14ac:dyDescent="0.25">
      <c r="A46" s="11" t="s">
        <v>207</v>
      </c>
      <c r="B46" s="11" t="s">
        <v>208</v>
      </c>
      <c r="C46" s="11" t="s">
        <v>180</v>
      </c>
      <c r="D46" s="11" t="s">
        <v>209</v>
      </c>
      <c r="E46" s="11" t="s">
        <v>19</v>
      </c>
    </row>
    <row r="47" spans="1:5" ht="90" customHeight="1" x14ac:dyDescent="0.25">
      <c r="A47" s="11" t="s">
        <v>207</v>
      </c>
      <c r="B47" s="11" t="s">
        <v>248</v>
      </c>
      <c r="C47" s="11" t="s">
        <v>249</v>
      </c>
      <c r="D47" s="11" t="s">
        <v>250</v>
      </c>
      <c r="E47" s="11" t="s">
        <v>19</v>
      </c>
    </row>
    <row r="48" spans="1:5" ht="99.75" customHeight="1" x14ac:dyDescent="0.25">
      <c r="A48" s="11" t="s">
        <v>267</v>
      </c>
      <c r="B48" s="11" t="s">
        <v>268</v>
      </c>
      <c r="C48" s="11" t="s">
        <v>180</v>
      </c>
      <c r="D48" s="11" t="s">
        <v>269</v>
      </c>
      <c r="E48" s="11" t="s">
        <v>19</v>
      </c>
    </row>
    <row r="49" spans="1:5" ht="80.25" customHeight="1" x14ac:dyDescent="0.25">
      <c r="A49" s="11" t="s">
        <v>32</v>
      </c>
      <c r="B49" s="11" t="s">
        <v>33</v>
      </c>
      <c r="C49" s="11" t="s">
        <v>34</v>
      </c>
      <c r="D49" s="11" t="s">
        <v>35</v>
      </c>
      <c r="E49" s="11" t="s">
        <v>19</v>
      </c>
    </row>
    <row r="50" spans="1:5" ht="64.5" customHeight="1" x14ac:dyDescent="0.25">
      <c r="A50" s="11" t="s">
        <v>32</v>
      </c>
      <c r="B50" s="11" t="s">
        <v>108</v>
      </c>
      <c r="C50" s="11" t="s">
        <v>109</v>
      </c>
      <c r="D50" s="11" t="s">
        <v>110</v>
      </c>
      <c r="E50" s="11" t="s">
        <v>19</v>
      </c>
    </row>
    <row r="51" spans="1:5" ht="30" x14ac:dyDescent="0.25">
      <c r="A51" s="11" t="s">
        <v>32</v>
      </c>
      <c r="B51" s="11" t="s">
        <v>123</v>
      </c>
      <c r="C51" s="11" t="s">
        <v>124</v>
      </c>
      <c r="D51" s="11" t="s">
        <v>125</v>
      </c>
      <c r="E51" s="11" t="s">
        <v>19</v>
      </c>
    </row>
    <row r="52" spans="1:5" ht="30" x14ac:dyDescent="0.25">
      <c r="A52" s="11" t="s">
        <v>32</v>
      </c>
      <c r="B52" s="11" t="s">
        <v>198</v>
      </c>
      <c r="C52" s="11" t="s">
        <v>199</v>
      </c>
      <c r="D52" s="11" t="s">
        <v>200</v>
      </c>
      <c r="E52" s="11" t="s">
        <v>19</v>
      </c>
    </row>
    <row r="53" spans="1:5" ht="79.5" customHeight="1" x14ac:dyDescent="0.25">
      <c r="A53" s="11" t="s">
        <v>32</v>
      </c>
      <c r="B53" s="11" t="s">
        <v>201</v>
      </c>
      <c r="C53" s="11" t="s">
        <v>202</v>
      </c>
      <c r="D53" s="11" t="s">
        <v>203</v>
      </c>
      <c r="E53" s="11" t="s">
        <v>19</v>
      </c>
    </row>
    <row r="54" spans="1:5" ht="69.75" customHeight="1" x14ac:dyDescent="0.25">
      <c r="A54" s="11" t="s">
        <v>32</v>
      </c>
      <c r="B54" s="11" t="s">
        <v>224</v>
      </c>
      <c r="C54" s="11" t="s">
        <v>105</v>
      </c>
      <c r="D54" s="11" t="s">
        <v>225</v>
      </c>
      <c r="E54" s="11" t="s">
        <v>19</v>
      </c>
    </row>
    <row r="55" spans="1:5" ht="81.75" customHeight="1" x14ac:dyDescent="0.25">
      <c r="A55" s="11" t="s">
        <v>120</v>
      </c>
      <c r="B55" s="11" t="s">
        <v>121</v>
      </c>
      <c r="C55" s="11" t="s">
        <v>26</v>
      </c>
      <c r="D55" s="11" t="s">
        <v>122</v>
      </c>
      <c r="E55" s="11" t="s">
        <v>19</v>
      </c>
    </row>
    <row r="56" spans="1:5" ht="92.25" customHeight="1" x14ac:dyDescent="0.25">
      <c r="A56" s="11" t="s">
        <v>120</v>
      </c>
      <c r="B56" s="11" t="s">
        <v>171</v>
      </c>
      <c r="C56" s="11" t="s">
        <v>26</v>
      </c>
      <c r="D56" s="11" t="s">
        <v>172</v>
      </c>
      <c r="E56" s="11" t="s">
        <v>19</v>
      </c>
    </row>
    <row r="57" spans="1:5" ht="87" customHeight="1" x14ac:dyDescent="0.25">
      <c r="A57" s="11" t="s">
        <v>120</v>
      </c>
      <c r="B57" s="11" t="s">
        <v>246</v>
      </c>
      <c r="C57" s="11" t="s">
        <v>30</v>
      </c>
      <c r="D57" s="11" t="s">
        <v>247</v>
      </c>
      <c r="E57" s="11" t="s">
        <v>19</v>
      </c>
    </row>
    <row r="58" spans="1:5" ht="105.75" customHeight="1" x14ac:dyDescent="0.25">
      <c r="A58" s="11" t="s">
        <v>168</v>
      </c>
      <c r="B58" s="11" t="s">
        <v>169</v>
      </c>
      <c r="C58" s="11" t="s">
        <v>102</v>
      </c>
      <c r="D58" s="11" t="s">
        <v>170</v>
      </c>
      <c r="E58" s="11" t="s">
        <v>19</v>
      </c>
    </row>
    <row r="59" spans="1:5" ht="30" x14ac:dyDescent="0.25">
      <c r="A59" s="11" t="s">
        <v>64</v>
      </c>
      <c r="B59" s="11" t="s">
        <v>65</v>
      </c>
      <c r="C59" s="11" t="s">
        <v>66</v>
      </c>
      <c r="D59" s="11" t="s">
        <v>67</v>
      </c>
      <c r="E59" s="11" t="s">
        <v>19</v>
      </c>
    </row>
    <row r="60" spans="1:5" ht="45" x14ac:dyDescent="0.25">
      <c r="A60" s="11" t="s">
        <v>130</v>
      </c>
      <c r="B60" s="11" t="s">
        <v>131</v>
      </c>
      <c r="C60" s="11" t="s">
        <v>56</v>
      </c>
      <c r="D60" s="11" t="s">
        <v>132</v>
      </c>
      <c r="E60" s="11" t="s">
        <v>19</v>
      </c>
    </row>
    <row r="61" spans="1:5" ht="72" customHeight="1" x14ac:dyDescent="0.25">
      <c r="A61" s="11" t="s">
        <v>130</v>
      </c>
      <c r="B61" s="11" t="s">
        <v>166</v>
      </c>
      <c r="C61" s="11" t="s">
        <v>134</v>
      </c>
      <c r="D61" s="11" t="s">
        <v>167</v>
      </c>
      <c r="E61" s="11" t="s">
        <v>19</v>
      </c>
    </row>
    <row r="62" spans="1:5" ht="158.25" customHeight="1" x14ac:dyDescent="0.25">
      <c r="A62" s="11" t="s">
        <v>130</v>
      </c>
      <c r="B62" s="11" t="s">
        <v>231</v>
      </c>
      <c r="C62" s="11" t="s">
        <v>232</v>
      </c>
      <c r="D62" s="11" t="s">
        <v>233</v>
      </c>
      <c r="E62" s="11" t="s">
        <v>19</v>
      </c>
    </row>
    <row r="63" spans="1:5" ht="30" x14ac:dyDescent="0.25">
      <c r="A63" s="11" t="s">
        <v>257</v>
      </c>
      <c r="B63" s="11" t="s">
        <v>258</v>
      </c>
      <c r="C63" s="11" t="s">
        <v>102</v>
      </c>
      <c r="D63" s="11" t="s">
        <v>259</v>
      </c>
      <c r="E63" s="11" t="s">
        <v>19</v>
      </c>
    </row>
    <row r="64" spans="1:5" ht="30" x14ac:dyDescent="0.25">
      <c r="A64" s="11" t="s">
        <v>80</v>
      </c>
      <c r="B64" s="11" t="s">
        <v>81</v>
      </c>
      <c r="C64" s="11" t="s">
        <v>34</v>
      </c>
      <c r="D64" s="11" t="s">
        <v>82</v>
      </c>
      <c r="E64" s="11" t="s">
        <v>19</v>
      </c>
    </row>
    <row r="65" spans="1:5" ht="70.5" customHeight="1" x14ac:dyDescent="0.25">
      <c r="A65" s="11" t="s">
        <v>80</v>
      </c>
      <c r="B65" s="11" t="s">
        <v>242</v>
      </c>
      <c r="C65" s="11" t="s">
        <v>48</v>
      </c>
      <c r="D65" s="11" t="s">
        <v>243</v>
      </c>
      <c r="E65" s="11" t="s">
        <v>19</v>
      </c>
    </row>
    <row r="66" spans="1:5" ht="89.25" customHeight="1" x14ac:dyDescent="0.25">
      <c r="A66" s="11" t="s">
        <v>264</v>
      </c>
      <c r="B66" s="11" t="s">
        <v>265</v>
      </c>
      <c r="C66" s="11" t="s">
        <v>102</v>
      </c>
      <c r="D66" s="11" t="s">
        <v>266</v>
      </c>
      <c r="E66" s="11" t="s">
        <v>19</v>
      </c>
    </row>
    <row r="67" spans="1:5" ht="30" x14ac:dyDescent="0.25">
      <c r="A67" s="11" t="s">
        <v>50</v>
      </c>
      <c r="B67" s="11" t="s">
        <v>51</v>
      </c>
      <c r="C67" s="11" t="s">
        <v>52</v>
      </c>
      <c r="D67" s="11" t="s">
        <v>53</v>
      </c>
      <c r="E67" s="11" t="s">
        <v>19</v>
      </c>
    </row>
    <row r="68" spans="1:5" ht="30" x14ac:dyDescent="0.25">
      <c r="A68" s="11" t="s">
        <v>50</v>
      </c>
      <c r="B68" s="11" t="s">
        <v>206</v>
      </c>
      <c r="C68" s="11" t="s">
        <v>184</v>
      </c>
      <c r="D68" s="11" t="s">
        <v>53</v>
      </c>
      <c r="E68" s="11" t="s">
        <v>19</v>
      </c>
    </row>
    <row r="69" spans="1:5" ht="108" customHeight="1" x14ac:dyDescent="0.25">
      <c r="A69" s="11" t="s">
        <v>28</v>
      </c>
      <c r="B69" s="11" t="s">
        <v>29</v>
      </c>
      <c r="C69" s="11" t="s">
        <v>30</v>
      </c>
      <c r="D69" s="11" t="s">
        <v>31</v>
      </c>
      <c r="E69" s="11" t="s">
        <v>19</v>
      </c>
    </row>
    <row r="70" spans="1:5" ht="107.25" customHeight="1" x14ac:dyDescent="0.25">
      <c r="A70" s="11" t="s">
        <v>28</v>
      </c>
      <c r="B70" s="11" t="s">
        <v>44</v>
      </c>
      <c r="C70" s="11" t="s">
        <v>26</v>
      </c>
      <c r="D70" s="11" t="s">
        <v>45</v>
      </c>
      <c r="E70" s="11" t="s">
        <v>19</v>
      </c>
    </row>
    <row r="71" spans="1:5" ht="108.75" customHeight="1" x14ac:dyDescent="0.25">
      <c r="A71" s="11" t="s">
        <v>28</v>
      </c>
      <c r="B71" s="11" t="s">
        <v>58</v>
      </c>
      <c r="C71" s="11" t="s">
        <v>59</v>
      </c>
      <c r="D71" s="11" t="s">
        <v>60</v>
      </c>
      <c r="E71" s="11" t="s">
        <v>19</v>
      </c>
    </row>
    <row r="72" spans="1:5" ht="98.25" customHeight="1" x14ac:dyDescent="0.25">
      <c r="A72" s="11" t="s">
        <v>28</v>
      </c>
      <c r="B72" s="11" t="s">
        <v>83</v>
      </c>
      <c r="C72" s="11" t="s">
        <v>30</v>
      </c>
      <c r="D72" s="11" t="s">
        <v>84</v>
      </c>
      <c r="E72" s="11" t="s">
        <v>19</v>
      </c>
    </row>
    <row r="73" spans="1:5" ht="108" customHeight="1" x14ac:dyDescent="0.25">
      <c r="A73" s="11" t="s">
        <v>28</v>
      </c>
      <c r="B73" s="11" t="s">
        <v>107</v>
      </c>
      <c r="C73" s="11" t="s">
        <v>26</v>
      </c>
      <c r="D73" s="11" t="s">
        <v>45</v>
      </c>
      <c r="E73" s="11" t="s">
        <v>19</v>
      </c>
    </row>
    <row r="74" spans="1:5" ht="109.5" customHeight="1" x14ac:dyDescent="0.25">
      <c r="A74" s="11" t="s">
        <v>28</v>
      </c>
      <c r="B74" s="11" t="s">
        <v>147</v>
      </c>
      <c r="C74" s="11" t="s">
        <v>48</v>
      </c>
      <c r="D74" s="11" t="s">
        <v>45</v>
      </c>
      <c r="E74" s="11" t="s">
        <v>19</v>
      </c>
    </row>
    <row r="75" spans="1:5" ht="99" customHeight="1" x14ac:dyDescent="0.25">
      <c r="A75" s="11" t="s">
        <v>28</v>
      </c>
      <c r="B75" s="11" t="s">
        <v>156</v>
      </c>
      <c r="C75" s="11" t="s">
        <v>69</v>
      </c>
      <c r="D75" s="11" t="s">
        <v>157</v>
      </c>
      <c r="E75" s="11" t="s">
        <v>19</v>
      </c>
    </row>
    <row r="76" spans="1:5" ht="126.75" customHeight="1" x14ac:dyDescent="0.25">
      <c r="A76" s="11" t="s">
        <v>28</v>
      </c>
      <c r="B76" s="11" t="s">
        <v>182</v>
      </c>
      <c r="C76" s="11" t="s">
        <v>56</v>
      </c>
      <c r="D76" s="11" t="s">
        <v>45</v>
      </c>
      <c r="E76" s="11" t="s">
        <v>19</v>
      </c>
    </row>
    <row r="77" spans="1:5" ht="114.75" customHeight="1" x14ac:dyDescent="0.25">
      <c r="A77" s="11" t="s">
        <v>28</v>
      </c>
      <c r="B77" s="11" t="s">
        <v>183</v>
      </c>
      <c r="C77" s="11" t="s">
        <v>184</v>
      </c>
      <c r="D77" s="11" t="s">
        <v>185</v>
      </c>
      <c r="E77" s="11" t="s">
        <v>19</v>
      </c>
    </row>
    <row r="78" spans="1:5" ht="113.25" customHeight="1" x14ac:dyDescent="0.25">
      <c r="A78" s="11" t="s">
        <v>28</v>
      </c>
      <c r="B78" s="11" t="s">
        <v>252</v>
      </c>
      <c r="C78" s="11" t="s">
        <v>69</v>
      </c>
      <c r="D78" s="11" t="s">
        <v>45</v>
      </c>
      <c r="E78" s="11" t="s">
        <v>19</v>
      </c>
    </row>
    <row r="79" spans="1:5" ht="107.25" customHeight="1" x14ac:dyDescent="0.25">
      <c r="A79" s="11" t="s">
        <v>28</v>
      </c>
      <c r="B79" s="11" t="s">
        <v>255</v>
      </c>
      <c r="C79" s="11" t="s">
        <v>26</v>
      </c>
      <c r="D79" s="11" t="s">
        <v>256</v>
      </c>
      <c r="E79" s="11" t="s">
        <v>19</v>
      </c>
    </row>
    <row r="80" spans="1:5" ht="116.25" customHeight="1" x14ac:dyDescent="0.25">
      <c r="A80" s="11" t="s">
        <v>28</v>
      </c>
      <c r="B80" s="11" t="s">
        <v>271</v>
      </c>
      <c r="C80" s="11" t="s">
        <v>56</v>
      </c>
      <c r="D80" s="11" t="s">
        <v>45</v>
      </c>
      <c r="E80" s="11" t="s">
        <v>19</v>
      </c>
    </row>
    <row r="81" spans="1:5" ht="84.75" customHeight="1" x14ac:dyDescent="0.25">
      <c r="A81" s="11" t="s">
        <v>186</v>
      </c>
      <c r="B81" s="11" t="s">
        <v>187</v>
      </c>
      <c r="C81" s="11" t="s">
        <v>109</v>
      </c>
      <c r="D81" s="11" t="s">
        <v>188</v>
      </c>
      <c r="E81" s="11" t="s">
        <v>19</v>
      </c>
    </row>
    <row r="82" spans="1:5" ht="76.5" customHeight="1" x14ac:dyDescent="0.25">
      <c r="A82" s="11" t="s">
        <v>135</v>
      </c>
      <c r="B82" s="11" t="s">
        <v>136</v>
      </c>
      <c r="C82" s="11" t="s">
        <v>56</v>
      </c>
      <c r="D82" s="11" t="s">
        <v>137</v>
      </c>
      <c r="E82" s="11" t="s">
        <v>19</v>
      </c>
    </row>
    <row r="83" spans="1:5" ht="81" customHeight="1" x14ac:dyDescent="0.25">
      <c r="A83" s="11" t="s">
        <v>135</v>
      </c>
      <c r="B83" s="11" t="s">
        <v>173</v>
      </c>
      <c r="C83" s="11" t="s">
        <v>26</v>
      </c>
      <c r="D83" s="11" t="s">
        <v>174</v>
      </c>
      <c r="E83" s="11" t="s">
        <v>19</v>
      </c>
    </row>
    <row r="84" spans="1:5" ht="93.75" customHeight="1" x14ac:dyDescent="0.25">
      <c r="A84" s="11" t="s">
        <v>135</v>
      </c>
      <c r="B84" s="11" t="s">
        <v>177</v>
      </c>
      <c r="C84" s="11" t="s">
        <v>48</v>
      </c>
      <c r="D84" s="11" t="s">
        <v>178</v>
      </c>
      <c r="E84" s="11" t="s">
        <v>19</v>
      </c>
    </row>
    <row r="85" spans="1:5" ht="45" x14ac:dyDescent="0.25">
      <c r="A85" s="11" t="s">
        <v>138</v>
      </c>
      <c r="B85" s="11" t="s">
        <v>139</v>
      </c>
      <c r="C85" s="11" t="s">
        <v>26</v>
      </c>
      <c r="D85" s="11" t="s">
        <v>140</v>
      </c>
      <c r="E85" s="11" t="s">
        <v>19</v>
      </c>
    </row>
    <row r="86" spans="1:5" ht="45" x14ac:dyDescent="0.25">
      <c r="A86" s="11" t="s">
        <v>36</v>
      </c>
      <c r="B86" s="11" t="s">
        <v>37</v>
      </c>
      <c r="C86" s="11" t="s">
        <v>38</v>
      </c>
      <c r="D86" s="11" t="s">
        <v>39</v>
      </c>
      <c r="E86" s="11" t="s">
        <v>19</v>
      </c>
    </row>
    <row r="87" spans="1:5" ht="45" x14ac:dyDescent="0.25">
      <c r="A87" s="11" t="s">
        <v>95</v>
      </c>
      <c r="B87" s="11" t="s">
        <v>96</v>
      </c>
      <c r="C87" s="11" t="s">
        <v>89</v>
      </c>
      <c r="D87" s="11" t="s">
        <v>97</v>
      </c>
      <c r="E87" s="11" t="s">
        <v>19</v>
      </c>
    </row>
    <row r="88" spans="1:5" ht="70.5" customHeight="1" x14ac:dyDescent="0.25">
      <c r="A88" s="11" t="s">
        <v>92</v>
      </c>
      <c r="B88" s="11" t="s">
        <v>93</v>
      </c>
      <c r="C88" s="11" t="s">
        <v>17</v>
      </c>
      <c r="D88" s="11" t="s">
        <v>94</v>
      </c>
      <c r="E88" s="11" t="s">
        <v>19</v>
      </c>
    </row>
    <row r="89" spans="1:5" ht="65.25" customHeight="1" x14ac:dyDescent="0.25">
      <c r="A89" s="11" t="s">
        <v>24</v>
      </c>
      <c r="B89" s="11" t="s">
        <v>25</v>
      </c>
      <c r="C89" s="11" t="s">
        <v>26</v>
      </c>
      <c r="D89" s="11" t="s">
        <v>27</v>
      </c>
      <c r="E89" s="11" t="s">
        <v>19</v>
      </c>
    </row>
    <row r="90" spans="1:5" ht="74.25" customHeight="1" x14ac:dyDescent="0.25">
      <c r="A90" s="11" t="s">
        <v>24</v>
      </c>
      <c r="B90" s="11" t="s">
        <v>270</v>
      </c>
      <c r="C90" s="11" t="s">
        <v>26</v>
      </c>
      <c r="D90" s="11" t="s">
        <v>27</v>
      </c>
      <c r="E90" s="11" t="s">
        <v>19</v>
      </c>
    </row>
    <row r="91" spans="1:5" ht="144.75" customHeight="1" x14ac:dyDescent="0.25">
      <c r="A91" s="11" t="s">
        <v>76</v>
      </c>
      <c r="B91" s="11" t="s">
        <v>77</v>
      </c>
      <c r="C91" s="11" t="s">
        <v>78</v>
      </c>
      <c r="D91" s="11" t="s">
        <v>79</v>
      </c>
      <c r="E91" s="11" t="s">
        <v>19</v>
      </c>
    </row>
    <row r="92" spans="1:5" ht="141" customHeight="1" x14ac:dyDescent="0.25">
      <c r="A92" s="11" t="s">
        <v>76</v>
      </c>
      <c r="B92" s="11" t="s">
        <v>85</v>
      </c>
      <c r="C92" s="11" t="s">
        <v>86</v>
      </c>
      <c r="D92" s="11" t="s">
        <v>87</v>
      </c>
      <c r="E92" s="11" t="s">
        <v>19</v>
      </c>
    </row>
    <row r="93" spans="1:5" ht="148.5" customHeight="1" x14ac:dyDescent="0.25">
      <c r="A93" s="11" t="s">
        <v>76</v>
      </c>
      <c r="B93" s="11" t="s">
        <v>98</v>
      </c>
      <c r="C93" s="11" t="s">
        <v>86</v>
      </c>
      <c r="D93" s="11" t="s">
        <v>99</v>
      </c>
      <c r="E93" s="11" t="s">
        <v>19</v>
      </c>
    </row>
    <row r="94" spans="1:5" ht="154.5" customHeight="1" x14ac:dyDescent="0.25">
      <c r="A94" s="11" t="s">
        <v>76</v>
      </c>
      <c r="B94" s="11" t="s">
        <v>164</v>
      </c>
      <c r="C94" s="11" t="s">
        <v>26</v>
      </c>
      <c r="D94" s="11" t="s">
        <v>165</v>
      </c>
      <c r="E94" s="11" t="s">
        <v>19</v>
      </c>
    </row>
    <row r="95" spans="1:5" ht="154.5" customHeight="1" x14ac:dyDescent="0.25">
      <c r="A95" s="11" t="s">
        <v>76</v>
      </c>
      <c r="B95" s="11" t="s">
        <v>189</v>
      </c>
      <c r="C95" s="11" t="s">
        <v>91</v>
      </c>
      <c r="D95" s="11" t="s">
        <v>87</v>
      </c>
      <c r="E95" s="11" t="s">
        <v>19</v>
      </c>
    </row>
    <row r="96" spans="1:5" ht="122.25" customHeight="1" x14ac:dyDescent="0.25">
      <c r="A96" s="11" t="s">
        <v>76</v>
      </c>
      <c r="B96" s="11" t="s">
        <v>204</v>
      </c>
      <c r="C96" s="11" t="s">
        <v>205</v>
      </c>
      <c r="D96" s="11" t="s">
        <v>99</v>
      </c>
      <c r="E96" s="11" t="s">
        <v>19</v>
      </c>
    </row>
    <row r="97" spans="1:5" ht="199.5" customHeight="1" x14ac:dyDescent="0.25">
      <c r="A97" s="11" t="s">
        <v>148</v>
      </c>
      <c r="B97" s="11" t="s">
        <v>149</v>
      </c>
      <c r="C97" s="11" t="s">
        <v>59</v>
      </c>
      <c r="D97" s="11" t="s">
        <v>150</v>
      </c>
      <c r="E97" s="11" t="s">
        <v>19</v>
      </c>
    </row>
    <row r="98" spans="1:5" ht="121.5" customHeight="1" x14ac:dyDescent="0.25">
      <c r="A98" s="11" t="s">
        <v>20</v>
      </c>
      <c r="B98" s="11" t="s">
        <v>21</v>
      </c>
      <c r="C98" s="11" t="s">
        <v>22</v>
      </c>
      <c r="D98" s="11" t="s">
        <v>23</v>
      </c>
      <c r="E98" s="11" t="s">
        <v>19</v>
      </c>
    </row>
    <row r="99" spans="1:5" ht="113.25" customHeight="1" x14ac:dyDescent="0.25">
      <c r="A99" s="11" t="s">
        <v>20</v>
      </c>
      <c r="B99" s="11" t="s">
        <v>141</v>
      </c>
      <c r="C99" s="11" t="s">
        <v>91</v>
      </c>
      <c r="D99" s="11" t="s">
        <v>142</v>
      </c>
      <c r="E99" s="11" t="s">
        <v>19</v>
      </c>
    </row>
    <row r="100" spans="1:5" ht="111" customHeight="1" x14ac:dyDescent="0.25">
      <c r="A100" s="11" t="s">
        <v>20</v>
      </c>
      <c r="B100" s="11" t="s">
        <v>179</v>
      </c>
      <c r="C100" s="11" t="s">
        <v>180</v>
      </c>
      <c r="D100" s="11" t="s">
        <v>181</v>
      </c>
      <c r="E100" s="11" t="s">
        <v>19</v>
      </c>
    </row>
    <row r="101" spans="1:5" ht="30" x14ac:dyDescent="0.25">
      <c r="A101" s="11" t="s">
        <v>226</v>
      </c>
      <c r="B101" s="11" t="s">
        <v>227</v>
      </c>
      <c r="C101" s="11" t="s">
        <v>52</v>
      </c>
      <c r="D101" s="11" t="s">
        <v>228</v>
      </c>
      <c r="E101" s="11" t="s">
        <v>19</v>
      </c>
    </row>
    <row r="102" spans="1:5" ht="30" x14ac:dyDescent="0.25">
      <c r="A102" s="11" t="s">
        <v>226</v>
      </c>
      <c r="B102" s="11" t="s">
        <v>237</v>
      </c>
      <c r="C102" s="11" t="s">
        <v>238</v>
      </c>
      <c r="D102" s="11" t="s">
        <v>239</v>
      </c>
      <c r="E102" s="11" t="s">
        <v>19</v>
      </c>
    </row>
    <row r="103" spans="1:5" ht="158.25" customHeight="1" x14ac:dyDescent="0.25">
      <c r="A103" s="11" t="s">
        <v>218</v>
      </c>
      <c r="B103" s="11" t="s">
        <v>219</v>
      </c>
      <c r="C103" s="11" t="s">
        <v>30</v>
      </c>
      <c r="D103" s="11" t="s">
        <v>217</v>
      </c>
      <c r="E103" s="11" t="s">
        <v>19</v>
      </c>
    </row>
    <row r="104" spans="1:5" ht="160.5" customHeight="1" x14ac:dyDescent="0.25">
      <c r="A104" s="11" t="s">
        <v>218</v>
      </c>
      <c r="B104" s="11" t="s">
        <v>235</v>
      </c>
      <c r="C104" s="11" t="s">
        <v>30</v>
      </c>
      <c r="D104" s="11" t="s">
        <v>178</v>
      </c>
      <c r="E104" s="11" t="s">
        <v>19</v>
      </c>
    </row>
    <row r="105" spans="1:5" ht="156" customHeight="1" x14ac:dyDescent="0.25">
      <c r="A105" s="11" t="s">
        <v>218</v>
      </c>
      <c r="B105" s="11" t="s">
        <v>244</v>
      </c>
      <c r="C105" s="11" t="s">
        <v>30</v>
      </c>
      <c r="D105" s="11" t="s">
        <v>245</v>
      </c>
      <c r="E105" s="11" t="s">
        <v>19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9"/>
  <sheetViews>
    <sheetView topLeftCell="A46" workbookViewId="0">
      <selection activeCell="E49" sqref="E49"/>
    </sheetView>
  </sheetViews>
  <sheetFormatPr defaultRowHeight="15" x14ac:dyDescent="0.25"/>
  <cols>
    <col min="1" max="1" width="2.5703125" customWidth="1"/>
    <col min="2" max="2" width="12.28515625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3" t="s">
        <v>11</v>
      </c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2:12" x14ac:dyDescent="0.25">
      <c r="B2" s="14" t="s">
        <v>12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2:12" ht="14.45" x14ac:dyDescent="0.3">
      <c r="B3" s="14" t="str">
        <f>CONCATENATE("с ", BeginRegDate, " по ", EndRegDate)</f>
        <v>с 01.01.2021 по 31.03.2021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2:12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2:12" ht="14.45" x14ac:dyDescent="0.3">
      <c r="B5" s="12" t="str">
        <f>CONCATENATE("на дату: ", ReportDate)</f>
        <v>на дату: 07.04.2021 9:40:19</v>
      </c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2:12" ht="14.45" x14ac:dyDescent="0.3">
      <c r="B6" s="6" t="s">
        <v>10</v>
      </c>
      <c r="C6" s="6" t="s">
        <v>5</v>
      </c>
      <c r="D6" s="7"/>
      <c r="E6" s="7"/>
    </row>
    <row r="7" spans="2:12" x14ac:dyDescent="0.25">
      <c r="B7" s="6" t="s">
        <v>6</v>
      </c>
      <c r="C7" s="7" t="s">
        <v>19</v>
      </c>
      <c r="D7" s="7" t="s">
        <v>7</v>
      </c>
      <c r="E7" s="7" t="s">
        <v>8</v>
      </c>
    </row>
    <row r="8" spans="2:12" ht="75" x14ac:dyDescent="0.25">
      <c r="B8" s="9" t="s">
        <v>143</v>
      </c>
      <c r="C8" s="8">
        <v>1</v>
      </c>
      <c r="D8" s="8"/>
      <c r="E8" s="8">
        <v>1</v>
      </c>
    </row>
    <row r="9" spans="2:12" ht="105" x14ac:dyDescent="0.25">
      <c r="B9" s="9" t="s">
        <v>261</v>
      </c>
      <c r="C9" s="8">
        <v>1</v>
      </c>
      <c r="D9" s="8"/>
      <c r="E9" s="8">
        <v>1</v>
      </c>
    </row>
    <row r="10" spans="2:12" ht="60" x14ac:dyDescent="0.25">
      <c r="B10" s="9" t="s">
        <v>274</v>
      </c>
      <c r="C10" s="8">
        <v>1</v>
      </c>
      <c r="D10" s="8"/>
      <c r="E10" s="8">
        <v>1</v>
      </c>
    </row>
    <row r="11" spans="2:12" ht="90" x14ac:dyDescent="0.25">
      <c r="B11" s="9" t="s">
        <v>46</v>
      </c>
      <c r="C11" s="8">
        <v>7</v>
      </c>
      <c r="D11" s="8"/>
      <c r="E11" s="8">
        <v>7</v>
      </c>
    </row>
    <row r="12" spans="2:12" ht="135" x14ac:dyDescent="0.25">
      <c r="B12" s="9" t="s">
        <v>190</v>
      </c>
      <c r="C12" s="8">
        <v>1</v>
      </c>
      <c r="D12" s="8"/>
      <c r="E12" s="8">
        <v>1</v>
      </c>
    </row>
    <row r="13" spans="2:12" ht="30" x14ac:dyDescent="0.25">
      <c r="B13" s="9" t="s">
        <v>220</v>
      </c>
      <c r="C13" s="8">
        <v>1</v>
      </c>
      <c r="D13" s="8"/>
      <c r="E13" s="8">
        <v>1</v>
      </c>
    </row>
    <row r="14" spans="2:12" ht="75" x14ac:dyDescent="0.25">
      <c r="B14" s="9" t="s">
        <v>272</v>
      </c>
      <c r="C14" s="8">
        <v>1</v>
      </c>
      <c r="D14" s="8"/>
      <c r="E14" s="8">
        <v>1</v>
      </c>
    </row>
    <row r="15" spans="2:12" ht="45" x14ac:dyDescent="0.25">
      <c r="B15" s="9" t="s">
        <v>111</v>
      </c>
      <c r="C15" s="8">
        <v>1</v>
      </c>
      <c r="D15" s="8"/>
      <c r="E15" s="8">
        <v>1</v>
      </c>
    </row>
    <row r="16" spans="2:12" ht="45" x14ac:dyDescent="0.25">
      <c r="B16" s="9" t="s">
        <v>116</v>
      </c>
      <c r="C16" s="8">
        <v>4</v>
      </c>
      <c r="D16" s="8"/>
      <c r="E16" s="8">
        <v>4</v>
      </c>
    </row>
    <row r="17" spans="2:5" ht="90" x14ac:dyDescent="0.25">
      <c r="B17" s="9" t="s">
        <v>126</v>
      </c>
      <c r="C17" s="8">
        <v>1</v>
      </c>
      <c r="D17" s="8"/>
      <c r="E17" s="8">
        <v>1</v>
      </c>
    </row>
    <row r="18" spans="2:5" ht="165" x14ac:dyDescent="0.25">
      <c r="B18" s="9" t="s">
        <v>100</v>
      </c>
      <c r="C18" s="8">
        <v>5</v>
      </c>
      <c r="D18" s="8"/>
      <c r="E18" s="8">
        <v>5</v>
      </c>
    </row>
    <row r="19" spans="2:5" x14ac:dyDescent="0.25">
      <c r="B19" s="9" t="s">
        <v>71</v>
      </c>
      <c r="C19" s="8">
        <v>1</v>
      </c>
      <c r="D19" s="8"/>
      <c r="E19" s="8">
        <v>1</v>
      </c>
    </row>
    <row r="20" spans="2:5" ht="30" x14ac:dyDescent="0.25">
      <c r="B20" s="9" t="s">
        <v>161</v>
      </c>
      <c r="C20" s="8">
        <v>1</v>
      </c>
      <c r="D20" s="8"/>
      <c r="E20" s="8">
        <v>1</v>
      </c>
    </row>
    <row r="21" spans="2:5" ht="165" x14ac:dyDescent="0.25">
      <c r="B21" s="9" t="s">
        <v>40</v>
      </c>
      <c r="C21" s="8">
        <v>12</v>
      </c>
      <c r="D21" s="8"/>
      <c r="E21" s="8">
        <v>12</v>
      </c>
    </row>
    <row r="22" spans="2:5" ht="60" x14ac:dyDescent="0.25">
      <c r="B22" s="9" t="s">
        <v>54</v>
      </c>
      <c r="C22" s="8">
        <v>5</v>
      </c>
      <c r="D22" s="8"/>
      <c r="E22" s="8">
        <v>5</v>
      </c>
    </row>
    <row r="23" spans="2:5" ht="120" x14ac:dyDescent="0.25">
      <c r="B23" s="9" t="s">
        <v>158</v>
      </c>
      <c r="C23" s="8">
        <v>1</v>
      </c>
      <c r="D23" s="8"/>
      <c r="E23" s="8">
        <v>1</v>
      </c>
    </row>
    <row r="24" spans="2:5" ht="120" x14ac:dyDescent="0.25">
      <c r="B24" s="9" t="s">
        <v>207</v>
      </c>
      <c r="C24" s="8">
        <v>2</v>
      </c>
      <c r="D24" s="8"/>
      <c r="E24" s="8">
        <v>2</v>
      </c>
    </row>
    <row r="25" spans="2:5" ht="165" x14ac:dyDescent="0.25">
      <c r="B25" s="9" t="s">
        <v>267</v>
      </c>
      <c r="C25" s="8">
        <v>1</v>
      </c>
      <c r="D25" s="8"/>
      <c r="E25" s="8">
        <v>1</v>
      </c>
    </row>
    <row r="26" spans="2:5" ht="60" x14ac:dyDescent="0.25">
      <c r="B26" s="9" t="s">
        <v>32</v>
      </c>
      <c r="C26" s="8">
        <v>6</v>
      </c>
      <c r="D26" s="8"/>
      <c r="E26" s="8">
        <v>6</v>
      </c>
    </row>
    <row r="27" spans="2:5" ht="150" x14ac:dyDescent="0.25">
      <c r="B27" s="9" t="s">
        <v>120</v>
      </c>
      <c r="C27" s="8">
        <v>3</v>
      </c>
      <c r="D27" s="8"/>
      <c r="E27" s="8">
        <v>3</v>
      </c>
    </row>
    <row r="28" spans="2:5" ht="150" x14ac:dyDescent="0.25">
      <c r="B28" s="9" t="s">
        <v>168</v>
      </c>
      <c r="C28" s="8">
        <v>1</v>
      </c>
      <c r="D28" s="8"/>
      <c r="E28" s="8">
        <v>1</v>
      </c>
    </row>
    <row r="29" spans="2:5" ht="30" x14ac:dyDescent="0.25">
      <c r="B29" s="9" t="s">
        <v>64</v>
      </c>
      <c r="C29" s="8">
        <v>1</v>
      </c>
      <c r="D29" s="8"/>
      <c r="E29" s="8">
        <v>1</v>
      </c>
    </row>
    <row r="30" spans="2:5" ht="75" x14ac:dyDescent="0.25">
      <c r="B30" s="9" t="s">
        <v>130</v>
      </c>
      <c r="C30" s="8">
        <v>3</v>
      </c>
      <c r="D30" s="8"/>
      <c r="E30" s="8">
        <v>3</v>
      </c>
    </row>
    <row r="31" spans="2:5" ht="45" x14ac:dyDescent="0.25">
      <c r="B31" s="9" t="s">
        <v>257</v>
      </c>
      <c r="C31" s="8">
        <v>1</v>
      </c>
      <c r="D31" s="8"/>
      <c r="E31" s="8">
        <v>1</v>
      </c>
    </row>
    <row r="32" spans="2:5" ht="45" x14ac:dyDescent="0.25">
      <c r="B32" s="9" t="s">
        <v>80</v>
      </c>
      <c r="C32" s="8">
        <v>2</v>
      </c>
      <c r="D32" s="8"/>
      <c r="E32" s="8">
        <v>2</v>
      </c>
    </row>
    <row r="33" spans="2:5" ht="45" x14ac:dyDescent="0.25">
      <c r="B33" s="9" t="s">
        <v>264</v>
      </c>
      <c r="C33" s="8">
        <v>1</v>
      </c>
      <c r="D33" s="8"/>
      <c r="E33" s="8">
        <v>1</v>
      </c>
    </row>
    <row r="34" spans="2:5" ht="45" x14ac:dyDescent="0.25">
      <c r="B34" s="9" t="s">
        <v>50</v>
      </c>
      <c r="C34" s="8">
        <v>2</v>
      </c>
      <c r="D34" s="8"/>
      <c r="E34" s="8">
        <v>2</v>
      </c>
    </row>
    <row r="35" spans="2:5" ht="210" x14ac:dyDescent="0.25">
      <c r="B35" s="9" t="s">
        <v>28</v>
      </c>
      <c r="C35" s="8">
        <v>12</v>
      </c>
      <c r="D35" s="8"/>
      <c r="E35" s="8">
        <v>12</v>
      </c>
    </row>
    <row r="36" spans="2:5" ht="165" x14ac:dyDescent="0.25">
      <c r="B36" s="9" t="s">
        <v>186</v>
      </c>
      <c r="C36" s="8">
        <v>1</v>
      </c>
      <c r="D36" s="8"/>
      <c r="E36" s="8">
        <v>1</v>
      </c>
    </row>
    <row r="37" spans="2:5" ht="90" x14ac:dyDescent="0.25">
      <c r="B37" s="9" t="s">
        <v>135</v>
      </c>
      <c r="C37" s="8">
        <v>3</v>
      </c>
      <c r="D37" s="8"/>
      <c r="E37" s="8">
        <v>3</v>
      </c>
    </row>
    <row r="38" spans="2:5" ht="75" x14ac:dyDescent="0.25">
      <c r="B38" s="9" t="s">
        <v>138</v>
      </c>
      <c r="C38" s="8">
        <v>1</v>
      </c>
      <c r="D38" s="8"/>
      <c r="E38" s="8">
        <v>1</v>
      </c>
    </row>
    <row r="39" spans="2:5" ht="105" x14ac:dyDescent="0.25">
      <c r="B39" s="9" t="s">
        <v>36</v>
      </c>
      <c r="C39" s="8">
        <v>1</v>
      </c>
      <c r="D39" s="8"/>
      <c r="E39" s="8">
        <v>1</v>
      </c>
    </row>
    <row r="40" spans="2:5" ht="90" x14ac:dyDescent="0.25">
      <c r="B40" s="9" t="s">
        <v>95</v>
      </c>
      <c r="C40" s="8">
        <v>1</v>
      </c>
      <c r="D40" s="8"/>
      <c r="E40" s="8">
        <v>1</v>
      </c>
    </row>
    <row r="41" spans="2:5" ht="75" x14ac:dyDescent="0.25">
      <c r="B41" s="9" t="s">
        <v>92</v>
      </c>
      <c r="C41" s="8">
        <v>1</v>
      </c>
      <c r="D41" s="8"/>
      <c r="E41" s="8">
        <v>1</v>
      </c>
    </row>
    <row r="42" spans="2:5" ht="75" x14ac:dyDescent="0.25">
      <c r="B42" s="9" t="s">
        <v>24</v>
      </c>
      <c r="C42" s="8">
        <v>2</v>
      </c>
      <c r="D42" s="8"/>
      <c r="E42" s="8">
        <v>2</v>
      </c>
    </row>
    <row r="43" spans="2:5" ht="315" x14ac:dyDescent="0.25">
      <c r="B43" s="9" t="s">
        <v>76</v>
      </c>
      <c r="C43" s="8">
        <v>6</v>
      </c>
      <c r="D43" s="8"/>
      <c r="E43" s="8">
        <v>6</v>
      </c>
    </row>
    <row r="44" spans="2:5" ht="405" x14ac:dyDescent="0.25">
      <c r="B44" s="9" t="s">
        <v>148</v>
      </c>
      <c r="C44" s="8">
        <v>1</v>
      </c>
      <c r="D44" s="8"/>
      <c r="E44" s="8">
        <v>1</v>
      </c>
    </row>
    <row r="45" spans="2:5" ht="180" x14ac:dyDescent="0.25">
      <c r="B45" s="9" t="s">
        <v>20</v>
      </c>
      <c r="C45" s="8">
        <v>3</v>
      </c>
      <c r="D45" s="8"/>
      <c r="E45" s="8">
        <v>3</v>
      </c>
    </row>
    <row r="46" spans="2:5" ht="30" x14ac:dyDescent="0.25">
      <c r="B46" s="9" t="s">
        <v>226</v>
      </c>
      <c r="C46" s="8">
        <v>2</v>
      </c>
      <c r="D46" s="8"/>
      <c r="E46" s="8">
        <v>2</v>
      </c>
    </row>
    <row r="47" spans="2:5" ht="330" x14ac:dyDescent="0.25">
      <c r="B47" s="9" t="s">
        <v>218</v>
      </c>
      <c r="C47" s="8">
        <v>3</v>
      </c>
      <c r="D47" s="8"/>
      <c r="E47" s="8">
        <v>3</v>
      </c>
    </row>
    <row r="48" spans="2:5" x14ac:dyDescent="0.25">
      <c r="B48" s="9" t="s">
        <v>7</v>
      </c>
      <c r="C48" s="8"/>
      <c r="D48" s="8"/>
      <c r="E48" s="8"/>
    </row>
    <row r="49" spans="2:5" x14ac:dyDescent="0.25">
      <c r="B49" s="8" t="s">
        <v>8</v>
      </c>
      <c r="C49" s="8">
        <v>104</v>
      </c>
      <c r="D49" s="8"/>
      <c r="E49" s="8">
        <v>104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5" t="s">
        <v>0</v>
      </c>
      <c r="B1" s="5" t="s">
        <v>6</v>
      </c>
      <c r="C1" s="5" t="s">
        <v>14</v>
      </c>
      <c r="D1" s="5" t="s">
        <v>13</v>
      </c>
      <c r="E1" s="5" t="s">
        <v>15</v>
      </c>
      <c r="F1" s="5" t="s">
        <v>9</v>
      </c>
      <c r="G1" s="5" t="s">
        <v>1</v>
      </c>
      <c r="J1" s="2" t="s">
        <v>2</v>
      </c>
      <c r="K1" s="3" t="s">
        <v>16</v>
      </c>
      <c r="L1" s="1" t="s">
        <v>3</v>
      </c>
      <c r="M1" s="1" t="s">
        <v>17</v>
      </c>
      <c r="N1" s="1" t="s">
        <v>4</v>
      </c>
      <c r="O1" s="1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105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0" t="str">
        <f>HYPERLINK("https://sed.admsakhalin.ru/Docs/Citizen/_layouts/15/eos/edbtransfer.ashx?SiteId=84ddafa0031f409e9b1dd96f91351621&amp;WebId=b44a2e8f6bd940ffb8577ce52c7585e0&amp;ListId=fd8a59b5757749e6848a491ebc731a91&amp;ItemId=29556&amp;ItemGuid=4cb69bea800d49bba2d7000d4fee953c&amp;Data=24","https://sed.admsakhalin.ru/Docs/Citizen/_layouts/15/eos/edbtransfer.ashx?SiteId=84ddafa0031f409e9b1dd96f91351621&amp;WebId=b44a2e8f6bd940ffb8577ce52c7585e0&amp;ListId=fd8a59b5757749e6848a491ebc731a91&amp;ItemId=29556&amp;ItemGuid=4cb69bea800d49bba2d7000d4fee953c&amp;Data=24")</f>
        <v>https://sed.admsakhalin.ru/Docs/Citizen/_layouts/15/eos/edbtransfer.ashx?SiteId=84ddafa0031f409e9b1dd96f91351621&amp;WebId=b44a2e8f6bd940ffb8577ce52c7585e0&amp;ListId=fd8a59b5757749e6848a491ebc731a91&amp;ItemId=29556&amp;ItemGuid=4cb69bea800d49bba2d7000d4fee953c&amp;Data=24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0" t="str">
        <f>HYPERLINK("https://sed.admsakhalin.ru/Docs/Citizen/_layouts/15/eos/edbtransfer.ashx?SiteId=84ddafa0031f409e9b1dd96f91351621&amp;WebId=b44a2e8f6bd940ffb8577ce52c7585e0&amp;ListId=fd8a59b5757749e6848a491ebc731a91&amp;ItemId=28283&amp;ItemGuid=88e06f19cdea4c18b3b701fa0ad421e3&amp;Data=24","https://sed.admsakhalin.ru/Docs/Citizen/_layouts/15/eos/edbtransfer.ashx?SiteId=84ddafa0031f409e9b1dd96f91351621&amp;WebId=b44a2e8f6bd940ffb8577ce52c7585e0&amp;ListId=fd8a59b5757749e6848a491ebc731a91&amp;ItemId=28283&amp;ItemGuid=88e06f19cdea4c18b3b701fa0ad421e3&amp;Data=24")</f>
        <v>https://sed.admsakhalin.ru/Docs/Citizen/_layouts/15/eos/edbtransfer.ashx?SiteId=84ddafa0031f409e9b1dd96f91351621&amp;WebId=b44a2e8f6bd940ffb8577ce52c7585e0&amp;ListId=fd8a59b5757749e6848a491ebc731a91&amp;ItemId=28283&amp;ItemGuid=88e06f19cdea4c18b3b701fa0ad421e3&amp;Data=24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МО Ногликский ГО</v>
      </c>
      <c r="G4" s="10" t="str">
        <f>HYPERLINK("https://sed.admsakhalin.ru/Docs/Citizen/_layouts/15/eos/edbtransfer.ashx?SiteId=84ddafa0031f409e9b1dd96f91351621&amp;WebId=b44a2e8f6bd940ffb8577ce52c7585e0&amp;ListId=fd8a59b5757749e6848a491ebc731a91&amp;ItemId=29365&amp;ItemGuid=44d3d8b2aa994795a96002d4f7d01b91&amp;Data=24","https://sed.admsakhalin.ru/Docs/Citizen/_layouts/15/eos/edbtransfer.ashx?SiteId=84ddafa0031f409e9b1dd96f91351621&amp;WebId=b44a2e8f6bd940ffb8577ce52c7585e0&amp;ListId=fd8a59b5757749e6848a491ebc731a91&amp;ItemId=29365&amp;ItemGuid=44d3d8b2aa994795a96002d4f7d01b91&amp;Data=24")</f>
        <v>https://sed.admsakhalin.ru/Docs/Citizen/_layouts/15/eos/edbtransfer.ashx?SiteId=84ddafa0031f409e9b1dd96f91351621&amp;WebId=b44a2e8f6bd940ffb8577ce52c7585e0&amp;ListId=fd8a59b5757749e6848a491ebc731a91&amp;ItemId=29365&amp;ItemGuid=44d3d8b2aa994795a96002d4f7d01b91&amp;Data=24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МО Ногликский ГО</v>
      </c>
      <c r="G5" s="10" t="str">
        <f>HYPERLINK("https://sed.admsakhalin.ru/Docs/Citizen/_layouts/15/eos/edbtransfer.ashx?SiteId=84ddafa0031f409e9b1dd96f91351621&amp;WebId=b44a2e8f6bd940ffb8577ce52c7585e0&amp;ListId=fd8a59b5757749e6848a491ebc731a91&amp;ItemId=28740&amp;ItemGuid=408dd1a7292d4515837503957ce0dff8&amp;Data=24","https://sed.admsakhalin.ru/Docs/Citizen/_layouts/15/eos/edbtransfer.ashx?SiteId=84ddafa0031f409e9b1dd96f91351621&amp;WebId=b44a2e8f6bd940ffb8577ce52c7585e0&amp;ListId=fd8a59b5757749e6848a491ebc731a91&amp;ItemId=28740&amp;ItemGuid=408dd1a7292d4515837503957ce0dff8&amp;Data=24")</f>
        <v>https://sed.admsakhalin.ru/Docs/Citizen/_layouts/15/eos/edbtransfer.ashx?SiteId=84ddafa0031f409e9b1dd96f91351621&amp;WebId=b44a2e8f6bd940ffb8577ce52c7585e0&amp;ListId=fd8a59b5757749e6848a491ebc731a91&amp;ItemId=28740&amp;ItemGuid=408dd1a7292d4515837503957ce0dff8&amp;Data=24</v>
      </c>
    </row>
    <row r="6" spans="1:15" x14ac:dyDescent="0.25">
      <c r="A6" t="s">
        <v>19</v>
      </c>
      <c r="B6" t="s">
        <v>36</v>
      </c>
      <c r="C6" t="s">
        <v>37</v>
      </c>
      <c r="D6" t="s">
        <v>38</v>
      </c>
      <c r="E6" t="s">
        <v>39</v>
      </c>
      <c r="F6" t="str">
        <f t="shared" si="0"/>
        <v>Обращения граждан МО Ногликский ГО</v>
      </c>
      <c r="G6" s="10" t="str">
        <f>HYPERLINK("https://sed.admsakhalin.ru/Docs/Citizen/_layouts/15/eos/edbtransfer.ashx?SiteId=84ddafa0031f409e9b1dd96f91351621&amp;WebId=b44a2e8f6bd940ffb8577ce52c7585e0&amp;ListId=fd8a59b5757749e6848a491ebc731a91&amp;ItemId=28919&amp;ItemGuid=c4998660c1384bcfb9b6046cc5b3d2b2&amp;Data=24","https://sed.admsakhalin.ru/Docs/Citizen/_layouts/15/eos/edbtransfer.ashx?SiteId=84ddafa0031f409e9b1dd96f91351621&amp;WebId=b44a2e8f6bd940ffb8577ce52c7585e0&amp;ListId=fd8a59b5757749e6848a491ebc731a91&amp;ItemId=28919&amp;ItemGuid=c4998660c1384bcfb9b6046cc5b3d2b2&amp;Data=24")</f>
        <v>https://sed.admsakhalin.ru/Docs/Citizen/_layouts/15/eos/edbtransfer.ashx?SiteId=84ddafa0031f409e9b1dd96f91351621&amp;WebId=b44a2e8f6bd940ffb8577ce52c7585e0&amp;ListId=fd8a59b5757749e6848a491ebc731a91&amp;ItemId=28919&amp;ItemGuid=c4998660c1384bcfb9b6046cc5b3d2b2&amp;Data=24</v>
      </c>
    </row>
    <row r="7" spans="1:15" x14ac:dyDescent="0.25">
      <c r="A7" t="s">
        <v>19</v>
      </c>
      <c r="B7" t="s">
        <v>40</v>
      </c>
      <c r="C7" t="s">
        <v>41</v>
      </c>
      <c r="D7" t="s">
        <v>42</v>
      </c>
      <c r="E7" t="s">
        <v>43</v>
      </c>
      <c r="F7" t="str">
        <f t="shared" si="0"/>
        <v>Обращения граждан МО Ногликский ГО</v>
      </c>
      <c r="G7" s="10" t="str">
        <f>HYPERLINK("https://sed.admsakhalin.ru/Docs/Citizen/_layouts/15/eos/edbtransfer.ashx?SiteId=84ddafa0031f409e9b1dd96f91351621&amp;WebId=b44a2e8f6bd940ffb8577ce52c7585e0&amp;ListId=fd8a59b5757749e6848a491ebc731a91&amp;ItemId=29200&amp;ItemGuid=2238617310a44887814e0c0a381573a6&amp;Data=24","https://sed.admsakhalin.ru/Docs/Citizen/_layouts/15/eos/edbtransfer.ashx?SiteId=84ddafa0031f409e9b1dd96f91351621&amp;WebId=b44a2e8f6bd940ffb8577ce52c7585e0&amp;ListId=fd8a59b5757749e6848a491ebc731a91&amp;ItemId=29200&amp;ItemGuid=2238617310a44887814e0c0a381573a6&amp;Data=24")</f>
        <v>https://sed.admsakhalin.ru/Docs/Citizen/_layouts/15/eos/edbtransfer.ashx?SiteId=84ddafa0031f409e9b1dd96f91351621&amp;WebId=b44a2e8f6bd940ffb8577ce52c7585e0&amp;ListId=fd8a59b5757749e6848a491ebc731a91&amp;ItemId=29200&amp;ItemGuid=2238617310a44887814e0c0a381573a6&amp;Data=24</v>
      </c>
    </row>
    <row r="8" spans="1:15" x14ac:dyDescent="0.25">
      <c r="A8" t="s">
        <v>19</v>
      </c>
      <c r="B8" t="s">
        <v>28</v>
      </c>
      <c r="C8" t="s">
        <v>44</v>
      </c>
      <c r="D8" t="s">
        <v>26</v>
      </c>
      <c r="E8" t="s">
        <v>45</v>
      </c>
      <c r="F8" t="str">
        <f t="shared" si="0"/>
        <v>Обращения граждан МО Ногликский ГО</v>
      </c>
      <c r="G8" s="10" t="str">
        <f>HYPERLINK("https://sed.admsakhalin.ru/Docs/Citizen/_layouts/15/eos/edbtransfer.ashx?SiteId=84ddafa0031f409e9b1dd96f91351621&amp;WebId=b44a2e8f6bd940ffb8577ce52c7585e0&amp;ListId=fd8a59b5757749e6848a491ebc731a91&amp;ItemId=28280&amp;ItemGuid=90d9cab2a92443c89da30cf8d9f9da84&amp;Data=24","https://sed.admsakhalin.ru/Docs/Citizen/_layouts/15/eos/edbtransfer.ashx?SiteId=84ddafa0031f409e9b1dd96f91351621&amp;WebId=b44a2e8f6bd940ffb8577ce52c7585e0&amp;ListId=fd8a59b5757749e6848a491ebc731a91&amp;ItemId=28280&amp;ItemGuid=90d9cab2a92443c89da30cf8d9f9da84&amp;Data=24")</f>
        <v>https://sed.admsakhalin.ru/Docs/Citizen/_layouts/15/eos/edbtransfer.ashx?SiteId=84ddafa0031f409e9b1dd96f91351621&amp;WebId=b44a2e8f6bd940ffb8577ce52c7585e0&amp;ListId=fd8a59b5757749e6848a491ebc731a91&amp;ItemId=28280&amp;ItemGuid=90d9cab2a92443c89da30cf8d9f9da84&amp;Data=24</v>
      </c>
    </row>
    <row r="9" spans="1:15" x14ac:dyDescent="0.25">
      <c r="A9" t="s">
        <v>19</v>
      </c>
      <c r="B9" t="s">
        <v>46</v>
      </c>
      <c r="C9" t="s">
        <v>47</v>
      </c>
      <c r="D9" t="s">
        <v>48</v>
      </c>
      <c r="E9" t="s">
        <v>49</v>
      </c>
      <c r="F9" t="str">
        <f t="shared" si="0"/>
        <v>Обращения граждан МО Ногликский ГО</v>
      </c>
      <c r="G9" s="10" t="str">
        <f>HYPERLINK("https://sed.admsakhalin.ru/Docs/Citizen/_layouts/15/eos/edbtransfer.ashx?SiteId=84ddafa0031f409e9b1dd96f91351621&amp;WebId=b44a2e8f6bd940ffb8577ce52c7585e0&amp;ListId=fd8a59b5757749e6848a491ebc731a91&amp;ItemId=28854&amp;ItemGuid=47a4935e22cf48efa3ef0fad9425d077&amp;Data=24","https://sed.admsakhalin.ru/Docs/Citizen/_layouts/15/eos/edbtransfer.ashx?SiteId=84ddafa0031f409e9b1dd96f91351621&amp;WebId=b44a2e8f6bd940ffb8577ce52c7585e0&amp;ListId=fd8a59b5757749e6848a491ebc731a91&amp;ItemId=28854&amp;ItemGuid=47a4935e22cf48efa3ef0fad9425d077&amp;Data=24")</f>
        <v>https://sed.admsakhalin.ru/Docs/Citizen/_layouts/15/eos/edbtransfer.ashx?SiteId=84ddafa0031f409e9b1dd96f91351621&amp;WebId=b44a2e8f6bd940ffb8577ce52c7585e0&amp;ListId=fd8a59b5757749e6848a491ebc731a91&amp;ItemId=28854&amp;ItemGuid=47a4935e22cf48efa3ef0fad9425d077&amp;Data=24</v>
      </c>
    </row>
    <row r="10" spans="1:15" x14ac:dyDescent="0.25">
      <c r="A10" t="s">
        <v>19</v>
      </c>
      <c r="B10" t="s">
        <v>50</v>
      </c>
      <c r="C10" t="s">
        <v>51</v>
      </c>
      <c r="D10" t="s">
        <v>52</v>
      </c>
      <c r="E10" t="s">
        <v>53</v>
      </c>
      <c r="F10" t="str">
        <f t="shared" si="0"/>
        <v>Обращения граждан МО Ногликский ГО</v>
      </c>
      <c r="G10" s="10" t="str">
        <f>HYPERLINK("https://sed.admsakhalin.ru/Docs/Citizen/_layouts/15/eos/edbtransfer.ashx?SiteId=84ddafa0031f409e9b1dd96f91351621&amp;WebId=b44a2e8f6bd940ffb8577ce52c7585e0&amp;ListId=fd8a59b5757749e6848a491ebc731a91&amp;ItemId=28103&amp;ItemGuid=6995ad83e2944195afbb1273b1d4b9d3&amp;Data=24","https://sed.admsakhalin.ru/Docs/Citizen/_layouts/15/eos/edbtransfer.ashx?SiteId=84ddafa0031f409e9b1dd96f91351621&amp;WebId=b44a2e8f6bd940ffb8577ce52c7585e0&amp;ListId=fd8a59b5757749e6848a491ebc731a91&amp;ItemId=28103&amp;ItemGuid=6995ad83e2944195afbb1273b1d4b9d3&amp;Data=24")</f>
        <v>https://sed.admsakhalin.ru/Docs/Citizen/_layouts/15/eos/edbtransfer.ashx?SiteId=84ddafa0031f409e9b1dd96f91351621&amp;WebId=b44a2e8f6bd940ffb8577ce52c7585e0&amp;ListId=fd8a59b5757749e6848a491ebc731a91&amp;ItemId=28103&amp;ItemGuid=6995ad83e2944195afbb1273b1d4b9d3&amp;Data=24</v>
      </c>
    </row>
    <row r="11" spans="1:15" x14ac:dyDescent="0.25">
      <c r="A11" t="s">
        <v>19</v>
      </c>
      <c r="B11" t="s">
        <v>54</v>
      </c>
      <c r="C11" t="s">
        <v>55</v>
      </c>
      <c r="D11" t="s">
        <v>56</v>
      </c>
      <c r="E11" t="s">
        <v>57</v>
      </c>
      <c r="F11" t="str">
        <f t="shared" si="0"/>
        <v>Обращения граждан МО Ногликский ГО</v>
      </c>
      <c r="G11" s="10" t="str">
        <f>HYPERLINK("https://sed.admsakhalin.ru/Docs/Citizen/_layouts/15/eos/edbtransfer.ashx?SiteId=84ddafa0031f409e9b1dd96f91351621&amp;WebId=b44a2e8f6bd940ffb8577ce52c7585e0&amp;ListId=fd8a59b5757749e6848a491ebc731a91&amp;ItemId=29983&amp;ItemGuid=5743083cd4a7468f9aeb158ff46edca7&amp;Data=24","https://sed.admsakhalin.ru/Docs/Citizen/_layouts/15/eos/edbtransfer.ashx?SiteId=84ddafa0031f409e9b1dd96f91351621&amp;WebId=b44a2e8f6bd940ffb8577ce52c7585e0&amp;ListId=fd8a59b5757749e6848a491ebc731a91&amp;ItemId=29983&amp;ItemGuid=5743083cd4a7468f9aeb158ff46edca7&amp;Data=24")</f>
        <v>https://sed.admsakhalin.ru/Docs/Citizen/_layouts/15/eos/edbtransfer.ashx?SiteId=84ddafa0031f409e9b1dd96f91351621&amp;WebId=b44a2e8f6bd940ffb8577ce52c7585e0&amp;ListId=fd8a59b5757749e6848a491ebc731a91&amp;ItemId=29983&amp;ItemGuid=5743083cd4a7468f9aeb158ff46edca7&amp;Data=24</v>
      </c>
    </row>
    <row r="12" spans="1:15" x14ac:dyDescent="0.25">
      <c r="A12" t="s">
        <v>19</v>
      </c>
      <c r="B12" t="s">
        <v>28</v>
      </c>
      <c r="C12" t="s">
        <v>58</v>
      </c>
      <c r="D12" t="s">
        <v>59</v>
      </c>
      <c r="E12" t="s">
        <v>60</v>
      </c>
      <c r="F12" t="str">
        <f t="shared" si="0"/>
        <v>Обращения граждан МО Ногликский ГО</v>
      </c>
      <c r="G12" s="10" t="str">
        <f>HYPERLINK("https://sed.admsakhalin.ru/Docs/Citizen/_layouts/15/eos/edbtransfer.ashx?SiteId=84ddafa0031f409e9b1dd96f91351621&amp;WebId=b44a2e8f6bd940ffb8577ce52c7585e0&amp;ListId=fd8a59b5757749e6848a491ebc731a91&amp;ItemId=27974&amp;ItemGuid=cab980db071540048a79185d173fb79e&amp;Data=24","https://sed.admsakhalin.ru/Docs/Citizen/_layouts/15/eos/edbtransfer.ashx?SiteId=84ddafa0031f409e9b1dd96f91351621&amp;WebId=b44a2e8f6bd940ffb8577ce52c7585e0&amp;ListId=fd8a59b5757749e6848a491ebc731a91&amp;ItemId=27974&amp;ItemGuid=cab980db071540048a79185d173fb79e&amp;Data=24")</f>
        <v>https://sed.admsakhalin.ru/Docs/Citizen/_layouts/15/eos/edbtransfer.ashx?SiteId=84ddafa0031f409e9b1dd96f91351621&amp;WebId=b44a2e8f6bd940ffb8577ce52c7585e0&amp;ListId=fd8a59b5757749e6848a491ebc731a91&amp;ItemId=27974&amp;ItemGuid=cab980db071540048a79185d173fb79e&amp;Data=24</v>
      </c>
    </row>
    <row r="13" spans="1:15" x14ac:dyDescent="0.25">
      <c r="A13" t="s">
        <v>19</v>
      </c>
      <c r="B13" t="s">
        <v>40</v>
      </c>
      <c r="C13" t="s">
        <v>61</v>
      </c>
      <c r="D13" t="s">
        <v>62</v>
      </c>
      <c r="E13" t="s">
        <v>63</v>
      </c>
      <c r="F13" t="str">
        <f t="shared" si="0"/>
        <v>Обращения граждан МО Ногликский ГО</v>
      </c>
      <c r="G13" s="10" t="str">
        <f>HYPERLINK("https://sed.admsakhalin.ru/Docs/Citizen/_layouts/15/eos/edbtransfer.ashx?SiteId=84ddafa0031f409e9b1dd96f91351621&amp;WebId=b44a2e8f6bd940ffb8577ce52c7585e0&amp;ListId=fd8a59b5757749e6848a491ebc731a91&amp;ItemId=29020&amp;ItemGuid=36f25a722f084518b4671c332d814ed6&amp;Data=24","https://sed.admsakhalin.ru/Docs/Citizen/_layouts/15/eos/edbtransfer.ashx?SiteId=84ddafa0031f409e9b1dd96f91351621&amp;WebId=b44a2e8f6bd940ffb8577ce52c7585e0&amp;ListId=fd8a59b5757749e6848a491ebc731a91&amp;ItemId=29020&amp;ItemGuid=36f25a722f084518b4671c332d814ed6&amp;Data=24")</f>
        <v>https://sed.admsakhalin.ru/Docs/Citizen/_layouts/15/eos/edbtransfer.ashx?SiteId=84ddafa0031f409e9b1dd96f91351621&amp;WebId=b44a2e8f6bd940ffb8577ce52c7585e0&amp;ListId=fd8a59b5757749e6848a491ebc731a91&amp;ItemId=29020&amp;ItemGuid=36f25a722f084518b4671c332d814ed6&amp;Data=24</v>
      </c>
    </row>
    <row r="14" spans="1:15" x14ac:dyDescent="0.25">
      <c r="A14" t="s">
        <v>19</v>
      </c>
      <c r="B14" t="s">
        <v>64</v>
      </c>
      <c r="C14" t="s">
        <v>65</v>
      </c>
      <c r="D14" t="s">
        <v>66</v>
      </c>
      <c r="E14" t="s">
        <v>67</v>
      </c>
      <c r="F14" t="str">
        <f t="shared" si="0"/>
        <v>Обращения граждан МО Ногликский ГО</v>
      </c>
      <c r="G14" s="10" t="str">
        <f>HYPERLINK("https://sed.admsakhalin.ru/Docs/Citizen/_layouts/15/eos/edbtransfer.ashx?SiteId=84ddafa0031f409e9b1dd96f91351621&amp;WebId=b44a2e8f6bd940ffb8577ce52c7585e0&amp;ListId=fd8a59b5757749e6848a491ebc731a91&amp;ItemId=30886&amp;ItemGuid=00637afc30ea4f9db88023fea4a1d788&amp;Data=24","https://sed.admsakhalin.ru/Docs/Citizen/_layouts/15/eos/edbtransfer.ashx?SiteId=84ddafa0031f409e9b1dd96f91351621&amp;WebId=b44a2e8f6bd940ffb8577ce52c7585e0&amp;ListId=fd8a59b5757749e6848a491ebc731a91&amp;ItemId=30886&amp;ItemGuid=00637afc30ea4f9db88023fea4a1d788&amp;Data=24")</f>
        <v>https://sed.admsakhalin.ru/Docs/Citizen/_layouts/15/eos/edbtransfer.ashx?SiteId=84ddafa0031f409e9b1dd96f91351621&amp;WebId=b44a2e8f6bd940ffb8577ce52c7585e0&amp;ListId=fd8a59b5757749e6848a491ebc731a91&amp;ItemId=30886&amp;ItemGuid=00637afc30ea4f9db88023fea4a1d788&amp;Data=24</v>
      </c>
    </row>
    <row r="15" spans="1:15" x14ac:dyDescent="0.25">
      <c r="A15" t="s">
        <v>19</v>
      </c>
      <c r="B15" t="s">
        <v>46</v>
      </c>
      <c r="C15" t="s">
        <v>68</v>
      </c>
      <c r="D15" t="s">
        <v>69</v>
      </c>
      <c r="E15" t="s">
        <v>70</v>
      </c>
      <c r="F15" t="str">
        <f t="shared" si="0"/>
        <v>Обращения граждан МО Ногликский ГО</v>
      </c>
      <c r="G15" s="10" t="str">
        <f>HYPERLINK("https://sed.admsakhalin.ru/Docs/Citizen/_layouts/15/eos/edbtransfer.ashx?SiteId=84ddafa0031f409e9b1dd96f91351621&amp;WebId=b44a2e8f6bd940ffb8577ce52c7585e0&amp;ListId=fd8a59b5757749e6848a491ebc731a91&amp;ItemId=30536&amp;ItemGuid=96fce6a691904d26a893241a15adf6c6&amp;Data=24","https://sed.admsakhalin.ru/Docs/Citizen/_layouts/15/eos/edbtransfer.ashx?SiteId=84ddafa0031f409e9b1dd96f91351621&amp;WebId=b44a2e8f6bd940ffb8577ce52c7585e0&amp;ListId=fd8a59b5757749e6848a491ebc731a91&amp;ItemId=30536&amp;ItemGuid=96fce6a691904d26a893241a15adf6c6&amp;Data=24")</f>
        <v>https://sed.admsakhalin.ru/Docs/Citizen/_layouts/15/eos/edbtransfer.ashx?SiteId=84ddafa0031f409e9b1dd96f91351621&amp;WebId=b44a2e8f6bd940ffb8577ce52c7585e0&amp;ListId=fd8a59b5757749e6848a491ebc731a91&amp;ItemId=30536&amp;ItemGuid=96fce6a691904d26a893241a15adf6c6&amp;Data=24</v>
      </c>
    </row>
    <row r="16" spans="1:15" x14ac:dyDescent="0.25">
      <c r="A16" t="s">
        <v>19</v>
      </c>
      <c r="B16" t="s">
        <v>71</v>
      </c>
      <c r="C16" t="s">
        <v>72</v>
      </c>
      <c r="D16" t="s">
        <v>73</v>
      </c>
      <c r="E16" t="s">
        <v>74</v>
      </c>
      <c r="F16" t="str">
        <f t="shared" si="0"/>
        <v>Обращения граждан МО Ногликский ГО</v>
      </c>
      <c r="G16" s="10" t="str">
        <f>HYPERLINK("https://sed.admsakhalin.ru/Docs/Citizen/_layouts/15/eos/edbtransfer.ashx?SiteId=84ddafa0031f409e9b1dd96f91351621&amp;WebId=b44a2e8f6bd940ffb8577ce52c7585e0&amp;ListId=fd8a59b5757749e6848a491ebc731a91&amp;ItemId=30711&amp;ItemGuid=d4579916d9214ec2bdff2b40138a7408&amp;Data=24","https://sed.admsakhalin.ru/Docs/Citizen/_layouts/15/eos/edbtransfer.ashx?SiteId=84ddafa0031f409e9b1dd96f91351621&amp;WebId=b44a2e8f6bd940ffb8577ce52c7585e0&amp;ListId=fd8a59b5757749e6848a491ebc731a91&amp;ItemId=30711&amp;ItemGuid=d4579916d9214ec2bdff2b40138a7408&amp;Data=24")</f>
        <v>https://sed.admsakhalin.ru/Docs/Citizen/_layouts/15/eos/edbtransfer.ashx?SiteId=84ddafa0031f409e9b1dd96f91351621&amp;WebId=b44a2e8f6bd940ffb8577ce52c7585e0&amp;ListId=fd8a59b5757749e6848a491ebc731a91&amp;ItemId=30711&amp;ItemGuid=d4579916d9214ec2bdff2b40138a7408&amp;Data=24</v>
      </c>
    </row>
    <row r="17" spans="1:7" x14ac:dyDescent="0.25">
      <c r="A17" t="s">
        <v>19</v>
      </c>
      <c r="B17" t="s">
        <v>46</v>
      </c>
      <c r="C17" t="s">
        <v>75</v>
      </c>
      <c r="D17" t="s">
        <v>38</v>
      </c>
      <c r="E17" t="s">
        <v>49</v>
      </c>
      <c r="F17" t="str">
        <f t="shared" si="0"/>
        <v>Обращения граждан МО Ногликский ГО</v>
      </c>
      <c r="G17" s="10" t="str">
        <f>HYPERLINK("https://sed.admsakhalin.ru/Docs/Citizen/_layouts/15/eos/edbtransfer.ashx?SiteId=84ddafa0031f409e9b1dd96f91351621&amp;WebId=b44a2e8f6bd940ffb8577ce52c7585e0&amp;ListId=fd8a59b5757749e6848a491ebc731a91&amp;ItemId=28924&amp;ItemGuid=ff2c77ab1a65401bba5d2c7b56a605e1&amp;Data=24","https://sed.admsakhalin.ru/Docs/Citizen/_layouts/15/eos/edbtransfer.ashx?SiteId=84ddafa0031f409e9b1dd96f91351621&amp;WebId=b44a2e8f6bd940ffb8577ce52c7585e0&amp;ListId=fd8a59b5757749e6848a491ebc731a91&amp;ItemId=28924&amp;ItemGuid=ff2c77ab1a65401bba5d2c7b56a605e1&amp;Data=24")</f>
        <v>https://sed.admsakhalin.ru/Docs/Citizen/_layouts/15/eos/edbtransfer.ashx?SiteId=84ddafa0031f409e9b1dd96f91351621&amp;WebId=b44a2e8f6bd940ffb8577ce52c7585e0&amp;ListId=fd8a59b5757749e6848a491ebc731a91&amp;ItemId=28924&amp;ItemGuid=ff2c77ab1a65401bba5d2c7b56a605e1&amp;Data=24</v>
      </c>
    </row>
    <row r="18" spans="1:7" x14ac:dyDescent="0.25">
      <c r="A18" t="s">
        <v>19</v>
      </c>
      <c r="B18" t="s">
        <v>76</v>
      </c>
      <c r="C18" t="s">
        <v>77</v>
      </c>
      <c r="D18" t="s">
        <v>78</v>
      </c>
      <c r="E18" t="s">
        <v>79</v>
      </c>
      <c r="F18" t="str">
        <f t="shared" si="0"/>
        <v>Обращения граждан МО Ногликский ГО</v>
      </c>
      <c r="G18" s="10" t="str">
        <f>HYPERLINK("https://sed.admsakhalin.ru/Docs/Citizen/_layouts/15/eos/edbtransfer.ashx?SiteId=84ddafa0031f409e9b1dd96f91351621&amp;WebId=b44a2e8f6bd940ffb8577ce52c7585e0&amp;ListId=fd8a59b5757749e6848a491ebc731a91&amp;ItemId=29760&amp;ItemGuid=8a46c8592aeb4d638c382f4b1c6227b2&amp;Data=24","https://sed.admsakhalin.ru/Docs/Citizen/_layouts/15/eos/edbtransfer.ashx?SiteId=84ddafa0031f409e9b1dd96f91351621&amp;WebId=b44a2e8f6bd940ffb8577ce52c7585e0&amp;ListId=fd8a59b5757749e6848a491ebc731a91&amp;ItemId=29760&amp;ItemGuid=8a46c8592aeb4d638c382f4b1c6227b2&amp;Data=24")</f>
        <v>https://sed.admsakhalin.ru/Docs/Citizen/_layouts/15/eos/edbtransfer.ashx?SiteId=84ddafa0031f409e9b1dd96f91351621&amp;WebId=b44a2e8f6bd940ffb8577ce52c7585e0&amp;ListId=fd8a59b5757749e6848a491ebc731a91&amp;ItemId=29760&amp;ItemGuid=8a46c8592aeb4d638c382f4b1c6227b2&amp;Data=24</v>
      </c>
    </row>
    <row r="19" spans="1:7" x14ac:dyDescent="0.25">
      <c r="A19" t="s">
        <v>19</v>
      </c>
      <c r="B19" t="s">
        <v>80</v>
      </c>
      <c r="C19" t="s">
        <v>81</v>
      </c>
      <c r="D19" t="s">
        <v>34</v>
      </c>
      <c r="E19" t="s">
        <v>82</v>
      </c>
      <c r="F19" t="str">
        <f t="shared" si="0"/>
        <v>Обращения граждан МО Ногликский ГО</v>
      </c>
      <c r="G19" s="10" t="str">
        <f>HYPERLINK("https://sed.admsakhalin.ru/Docs/Citizen/_layouts/15/eos/edbtransfer.ashx?SiteId=84ddafa0031f409e9b1dd96f91351621&amp;WebId=b44a2e8f6bd940ffb8577ce52c7585e0&amp;ListId=fd8a59b5757749e6848a491ebc731a91&amp;ItemId=28764&amp;ItemGuid=c9e5c917b1694db2be3f32926851f8c1&amp;Data=24","https://sed.admsakhalin.ru/Docs/Citizen/_layouts/15/eos/edbtransfer.ashx?SiteId=84ddafa0031f409e9b1dd96f91351621&amp;WebId=b44a2e8f6bd940ffb8577ce52c7585e0&amp;ListId=fd8a59b5757749e6848a491ebc731a91&amp;ItemId=28764&amp;ItemGuid=c9e5c917b1694db2be3f32926851f8c1&amp;Data=24")</f>
        <v>https://sed.admsakhalin.ru/Docs/Citizen/_layouts/15/eos/edbtransfer.ashx?SiteId=84ddafa0031f409e9b1dd96f91351621&amp;WebId=b44a2e8f6bd940ffb8577ce52c7585e0&amp;ListId=fd8a59b5757749e6848a491ebc731a91&amp;ItemId=28764&amp;ItemGuid=c9e5c917b1694db2be3f32926851f8c1&amp;Data=24</v>
      </c>
    </row>
    <row r="20" spans="1:7" x14ac:dyDescent="0.25">
      <c r="A20" t="s">
        <v>19</v>
      </c>
      <c r="B20" t="s">
        <v>28</v>
      </c>
      <c r="C20" t="s">
        <v>83</v>
      </c>
      <c r="D20" t="s">
        <v>30</v>
      </c>
      <c r="E20" t="s">
        <v>84</v>
      </c>
      <c r="F20" t="str">
        <f t="shared" si="0"/>
        <v>Обращения граждан МО Ногликский ГО</v>
      </c>
      <c r="G20" s="10" t="str">
        <f>HYPERLINK("https://sed.admsakhalin.ru/Docs/Citizen/_layouts/15/eos/edbtransfer.ashx?SiteId=84ddafa0031f409e9b1dd96f91351621&amp;WebId=b44a2e8f6bd940ffb8577ce52c7585e0&amp;ListId=fd8a59b5757749e6848a491ebc731a91&amp;ItemId=29375&amp;ItemGuid=5fc454b1a048452eb28e33e3f457545b&amp;Data=24","https://sed.admsakhalin.ru/Docs/Citizen/_layouts/15/eos/edbtransfer.ashx?SiteId=84ddafa0031f409e9b1dd96f91351621&amp;WebId=b44a2e8f6bd940ffb8577ce52c7585e0&amp;ListId=fd8a59b5757749e6848a491ebc731a91&amp;ItemId=29375&amp;ItemGuid=5fc454b1a048452eb28e33e3f457545b&amp;Data=24")</f>
        <v>https://sed.admsakhalin.ru/Docs/Citizen/_layouts/15/eos/edbtransfer.ashx?SiteId=84ddafa0031f409e9b1dd96f91351621&amp;WebId=b44a2e8f6bd940ffb8577ce52c7585e0&amp;ListId=fd8a59b5757749e6848a491ebc731a91&amp;ItemId=29375&amp;ItemGuid=5fc454b1a048452eb28e33e3f457545b&amp;Data=24</v>
      </c>
    </row>
    <row r="21" spans="1:7" x14ac:dyDescent="0.25">
      <c r="A21" t="s">
        <v>19</v>
      </c>
      <c r="B21" t="s">
        <v>76</v>
      </c>
      <c r="C21" t="s">
        <v>85</v>
      </c>
      <c r="D21" t="s">
        <v>86</v>
      </c>
      <c r="E21" t="s">
        <v>87</v>
      </c>
      <c r="F21" t="str">
        <f t="shared" si="0"/>
        <v>Обращения граждан МО Ногликский ГО</v>
      </c>
      <c r="G21" s="10" t="str">
        <f>HYPERLINK("https://sed.admsakhalin.ru/Docs/Citizen/_layouts/15/eos/edbtransfer.ashx?SiteId=84ddafa0031f409e9b1dd96f91351621&amp;WebId=b44a2e8f6bd940ffb8577ce52c7585e0&amp;ListId=fd8a59b5757749e6848a491ebc731a91&amp;ItemId=29343&amp;ItemGuid=939e125e65e64e1abd9234391bef6c0b&amp;Data=24","https://sed.admsakhalin.ru/Docs/Citizen/_layouts/15/eos/edbtransfer.ashx?SiteId=84ddafa0031f409e9b1dd96f91351621&amp;WebId=b44a2e8f6bd940ffb8577ce52c7585e0&amp;ListId=fd8a59b5757749e6848a491ebc731a91&amp;ItemId=29343&amp;ItemGuid=939e125e65e64e1abd9234391bef6c0b&amp;Data=24")</f>
        <v>https://sed.admsakhalin.ru/Docs/Citizen/_layouts/15/eos/edbtransfer.ashx?SiteId=84ddafa0031f409e9b1dd96f91351621&amp;WebId=b44a2e8f6bd940ffb8577ce52c7585e0&amp;ListId=fd8a59b5757749e6848a491ebc731a91&amp;ItemId=29343&amp;ItemGuid=939e125e65e64e1abd9234391bef6c0b&amp;Data=24</v>
      </c>
    </row>
    <row r="22" spans="1:7" x14ac:dyDescent="0.25">
      <c r="A22" t="s">
        <v>19</v>
      </c>
      <c r="B22" t="s">
        <v>40</v>
      </c>
      <c r="C22" t="s">
        <v>88</v>
      </c>
      <c r="D22" t="s">
        <v>89</v>
      </c>
      <c r="E22" t="s">
        <v>63</v>
      </c>
      <c r="F22" t="str">
        <f t="shared" si="0"/>
        <v>Обращения граждан МО Ногликский ГО</v>
      </c>
      <c r="G22" s="10" t="str">
        <f>HYPERLINK("https://sed.admsakhalin.ru/Docs/Citizen/_layouts/15/eos/edbtransfer.ashx?SiteId=84ddafa0031f409e9b1dd96f91351621&amp;WebId=b44a2e8f6bd940ffb8577ce52c7585e0&amp;ListId=fd8a59b5757749e6848a491ebc731a91&amp;ItemId=30578&amp;ItemGuid=3dd2bcbf7adc4504a81d3b516c24d4da&amp;Data=24","https://sed.admsakhalin.ru/Docs/Citizen/_layouts/15/eos/edbtransfer.ashx?SiteId=84ddafa0031f409e9b1dd96f91351621&amp;WebId=b44a2e8f6bd940ffb8577ce52c7585e0&amp;ListId=fd8a59b5757749e6848a491ebc731a91&amp;ItemId=30578&amp;ItemGuid=3dd2bcbf7adc4504a81d3b516c24d4da&amp;Data=24")</f>
        <v>https://sed.admsakhalin.ru/Docs/Citizen/_layouts/15/eos/edbtransfer.ashx?SiteId=84ddafa0031f409e9b1dd96f91351621&amp;WebId=b44a2e8f6bd940ffb8577ce52c7585e0&amp;ListId=fd8a59b5757749e6848a491ebc731a91&amp;ItemId=30578&amp;ItemGuid=3dd2bcbf7adc4504a81d3b516c24d4da&amp;Data=24</v>
      </c>
    </row>
    <row r="23" spans="1:7" x14ac:dyDescent="0.25">
      <c r="A23" t="s">
        <v>19</v>
      </c>
      <c r="B23" t="s">
        <v>40</v>
      </c>
      <c r="C23" t="s">
        <v>90</v>
      </c>
      <c r="D23" t="s">
        <v>91</v>
      </c>
      <c r="E23" t="s">
        <v>63</v>
      </c>
      <c r="F23" t="str">
        <f t="shared" si="0"/>
        <v>Обращения граждан МО Ногликский ГО</v>
      </c>
      <c r="G23" s="10" t="str">
        <f>HYPERLINK("https://sed.admsakhalin.ru/Docs/Citizen/_layouts/15/eos/edbtransfer.ashx?SiteId=84ddafa0031f409e9b1dd96f91351621&amp;WebId=b44a2e8f6bd940ffb8577ce52c7585e0&amp;ListId=fd8a59b5757749e6848a491ebc731a91&amp;ItemId=29134&amp;ItemGuid=fb8146831ef94a20879640d4c6090899&amp;Data=24","https://sed.admsakhalin.ru/Docs/Citizen/_layouts/15/eos/edbtransfer.ashx?SiteId=84ddafa0031f409e9b1dd96f91351621&amp;WebId=b44a2e8f6bd940ffb8577ce52c7585e0&amp;ListId=fd8a59b5757749e6848a491ebc731a91&amp;ItemId=29134&amp;ItemGuid=fb8146831ef94a20879640d4c6090899&amp;Data=24")</f>
        <v>https://sed.admsakhalin.ru/Docs/Citizen/_layouts/15/eos/edbtransfer.ashx?SiteId=84ddafa0031f409e9b1dd96f91351621&amp;WebId=b44a2e8f6bd940ffb8577ce52c7585e0&amp;ListId=fd8a59b5757749e6848a491ebc731a91&amp;ItemId=29134&amp;ItemGuid=fb8146831ef94a20879640d4c6090899&amp;Data=24</v>
      </c>
    </row>
    <row r="24" spans="1:7" x14ac:dyDescent="0.25">
      <c r="A24" t="s">
        <v>19</v>
      </c>
      <c r="B24" t="s">
        <v>92</v>
      </c>
      <c r="C24" t="s">
        <v>93</v>
      </c>
      <c r="D24" t="s">
        <v>17</v>
      </c>
      <c r="E24" t="s">
        <v>94</v>
      </c>
      <c r="F24" t="str">
        <f t="shared" si="0"/>
        <v>Обращения граждан МО Ногликский ГО</v>
      </c>
      <c r="G24" s="10" t="str">
        <f>HYPERLINK("https://sed.admsakhalin.ru/Docs/Citizen/_layouts/15/eos/edbtransfer.ashx?SiteId=84ddafa0031f409e9b1dd96f91351621&amp;WebId=b44a2e8f6bd940ffb8577ce52c7585e0&amp;ListId=fd8a59b5757749e6848a491ebc731a91&amp;ItemId=30966&amp;ItemGuid=ea94ad0dd7af4783ae8e4522ea6a3313&amp;Data=24","https://sed.admsakhalin.ru/Docs/Citizen/_layouts/15/eos/edbtransfer.ashx?SiteId=84ddafa0031f409e9b1dd96f91351621&amp;WebId=b44a2e8f6bd940ffb8577ce52c7585e0&amp;ListId=fd8a59b5757749e6848a491ebc731a91&amp;ItemId=30966&amp;ItemGuid=ea94ad0dd7af4783ae8e4522ea6a3313&amp;Data=24")</f>
        <v>https://sed.admsakhalin.ru/Docs/Citizen/_layouts/15/eos/edbtransfer.ashx?SiteId=84ddafa0031f409e9b1dd96f91351621&amp;WebId=b44a2e8f6bd940ffb8577ce52c7585e0&amp;ListId=fd8a59b5757749e6848a491ebc731a91&amp;ItemId=30966&amp;ItemGuid=ea94ad0dd7af4783ae8e4522ea6a3313&amp;Data=24</v>
      </c>
    </row>
    <row r="25" spans="1:7" x14ac:dyDescent="0.25">
      <c r="A25" t="s">
        <v>19</v>
      </c>
      <c r="B25" t="s">
        <v>95</v>
      </c>
      <c r="C25" t="s">
        <v>96</v>
      </c>
      <c r="D25" t="s">
        <v>89</v>
      </c>
      <c r="E25" t="s">
        <v>97</v>
      </c>
      <c r="F25" t="str">
        <f t="shared" si="0"/>
        <v>Обращения граждан МО Ногликский ГО</v>
      </c>
      <c r="G25" s="10" t="str">
        <f>HYPERLINK("https://sed.admsakhalin.ru/Docs/Citizen/_layouts/15/eos/edbtransfer.ashx?SiteId=84ddafa0031f409e9b1dd96f91351621&amp;WebId=b44a2e8f6bd940ffb8577ce52c7585e0&amp;ListId=fd8a59b5757749e6848a491ebc731a91&amp;ItemId=30576&amp;ItemGuid=4a42e5e1ed2047e18c0c4a730e8073b3&amp;Data=24","https://sed.admsakhalin.ru/Docs/Citizen/_layouts/15/eos/edbtransfer.ashx?SiteId=84ddafa0031f409e9b1dd96f91351621&amp;WebId=b44a2e8f6bd940ffb8577ce52c7585e0&amp;ListId=fd8a59b5757749e6848a491ebc731a91&amp;ItemId=30576&amp;ItemGuid=4a42e5e1ed2047e18c0c4a730e8073b3&amp;Data=24")</f>
        <v>https://sed.admsakhalin.ru/Docs/Citizen/_layouts/15/eos/edbtransfer.ashx?SiteId=84ddafa0031f409e9b1dd96f91351621&amp;WebId=b44a2e8f6bd940ffb8577ce52c7585e0&amp;ListId=fd8a59b5757749e6848a491ebc731a91&amp;ItemId=30576&amp;ItemGuid=4a42e5e1ed2047e18c0c4a730e8073b3&amp;Data=24</v>
      </c>
    </row>
    <row r="26" spans="1:7" x14ac:dyDescent="0.25">
      <c r="A26" t="s">
        <v>19</v>
      </c>
      <c r="B26" t="s">
        <v>76</v>
      </c>
      <c r="C26" t="s">
        <v>98</v>
      </c>
      <c r="D26" t="s">
        <v>86</v>
      </c>
      <c r="E26" t="s">
        <v>99</v>
      </c>
      <c r="F26" t="str">
        <f t="shared" si="0"/>
        <v>Обращения граждан МО Ногликский ГО</v>
      </c>
      <c r="G26" s="10" t="str">
        <f>HYPERLINK("https://sed.admsakhalin.ru/Docs/Citizen/_layouts/15/eos/edbtransfer.ashx?SiteId=84ddafa0031f409e9b1dd96f91351621&amp;WebId=b44a2e8f6bd940ffb8577ce52c7585e0&amp;ListId=fd8a59b5757749e6848a491ebc731a91&amp;ItemId=29332&amp;ItemGuid=8446927598da4514bbe74b14a5e2c79e&amp;Data=24","https://sed.admsakhalin.ru/Docs/Citizen/_layouts/15/eos/edbtransfer.ashx?SiteId=84ddafa0031f409e9b1dd96f91351621&amp;WebId=b44a2e8f6bd940ffb8577ce52c7585e0&amp;ListId=fd8a59b5757749e6848a491ebc731a91&amp;ItemId=29332&amp;ItemGuid=8446927598da4514bbe74b14a5e2c79e&amp;Data=24")</f>
        <v>https://sed.admsakhalin.ru/Docs/Citizen/_layouts/15/eos/edbtransfer.ashx?SiteId=84ddafa0031f409e9b1dd96f91351621&amp;WebId=b44a2e8f6bd940ffb8577ce52c7585e0&amp;ListId=fd8a59b5757749e6848a491ebc731a91&amp;ItemId=29332&amp;ItemGuid=8446927598da4514bbe74b14a5e2c79e&amp;Data=24</v>
      </c>
    </row>
    <row r="27" spans="1:7" x14ac:dyDescent="0.25">
      <c r="A27" t="s">
        <v>19</v>
      </c>
      <c r="B27" t="s">
        <v>100</v>
      </c>
      <c r="C27" t="s">
        <v>101</v>
      </c>
      <c r="D27" t="s">
        <v>102</v>
      </c>
      <c r="E27" t="s">
        <v>103</v>
      </c>
      <c r="F27" t="str">
        <f t="shared" si="0"/>
        <v>Обращения граждан МО Ногликский ГО</v>
      </c>
      <c r="G27" s="10" t="str">
        <f>HYPERLINK("https://sed.admsakhalin.ru/Docs/Citizen/_layouts/15/eos/edbtransfer.ashx?SiteId=84ddafa0031f409e9b1dd96f91351621&amp;WebId=b44a2e8f6bd940ffb8577ce52c7585e0&amp;ListId=fd8a59b5757749e6848a491ebc731a91&amp;ItemId=28312&amp;ItemGuid=c15da6dce8494413a40a503fbc7c4194&amp;Data=24","https://sed.admsakhalin.ru/Docs/Citizen/_layouts/15/eos/edbtransfer.ashx?SiteId=84ddafa0031f409e9b1dd96f91351621&amp;WebId=b44a2e8f6bd940ffb8577ce52c7585e0&amp;ListId=fd8a59b5757749e6848a491ebc731a91&amp;ItemId=28312&amp;ItemGuid=c15da6dce8494413a40a503fbc7c4194&amp;Data=24")</f>
        <v>https://sed.admsakhalin.ru/Docs/Citizen/_layouts/15/eos/edbtransfer.ashx?SiteId=84ddafa0031f409e9b1dd96f91351621&amp;WebId=b44a2e8f6bd940ffb8577ce52c7585e0&amp;ListId=fd8a59b5757749e6848a491ebc731a91&amp;ItemId=28312&amp;ItemGuid=c15da6dce8494413a40a503fbc7c4194&amp;Data=24</v>
      </c>
    </row>
    <row r="28" spans="1:7" x14ac:dyDescent="0.25">
      <c r="A28" t="s">
        <v>19</v>
      </c>
      <c r="B28" t="s">
        <v>54</v>
      </c>
      <c r="C28" t="s">
        <v>104</v>
      </c>
      <c r="D28" t="s">
        <v>105</v>
      </c>
      <c r="E28" t="s">
        <v>106</v>
      </c>
      <c r="F28" t="str">
        <f t="shared" si="0"/>
        <v>Обращения граждан МО Ногликский ГО</v>
      </c>
      <c r="G28" s="10" t="str">
        <f>HYPERLINK("https://sed.admsakhalin.ru/Docs/Citizen/_layouts/15/eos/edbtransfer.ashx?SiteId=84ddafa0031f409e9b1dd96f91351621&amp;WebId=b44a2e8f6bd940ffb8577ce52c7585e0&amp;ListId=fd8a59b5757749e6848a491ebc731a91&amp;ItemId=28546&amp;ItemGuid=bb733fd90b164d9188775aae4d3549b3&amp;Data=24","https://sed.admsakhalin.ru/Docs/Citizen/_layouts/15/eos/edbtransfer.ashx?SiteId=84ddafa0031f409e9b1dd96f91351621&amp;WebId=b44a2e8f6bd940ffb8577ce52c7585e0&amp;ListId=fd8a59b5757749e6848a491ebc731a91&amp;ItemId=28546&amp;ItemGuid=bb733fd90b164d9188775aae4d3549b3&amp;Data=24")</f>
        <v>https://sed.admsakhalin.ru/Docs/Citizen/_layouts/15/eos/edbtransfer.ashx?SiteId=84ddafa0031f409e9b1dd96f91351621&amp;WebId=b44a2e8f6bd940ffb8577ce52c7585e0&amp;ListId=fd8a59b5757749e6848a491ebc731a91&amp;ItemId=28546&amp;ItemGuid=bb733fd90b164d9188775aae4d3549b3&amp;Data=24</v>
      </c>
    </row>
    <row r="29" spans="1:7" x14ac:dyDescent="0.25">
      <c r="A29" t="s">
        <v>19</v>
      </c>
      <c r="B29" t="s">
        <v>28</v>
      </c>
      <c r="C29" t="s">
        <v>107</v>
      </c>
      <c r="D29" t="s">
        <v>26</v>
      </c>
      <c r="E29" t="s">
        <v>45</v>
      </c>
      <c r="F29" t="str">
        <f t="shared" si="0"/>
        <v>Обращения граждан МО Ногликский ГО</v>
      </c>
      <c r="G29" s="10" t="str">
        <f>HYPERLINK("https://sed.admsakhalin.ru/Docs/Citizen/_layouts/15/eos/edbtransfer.ashx?SiteId=84ddafa0031f409e9b1dd96f91351621&amp;WebId=b44a2e8f6bd940ffb8577ce52c7585e0&amp;ListId=fd8a59b5757749e6848a491ebc731a91&amp;ItemId=28285&amp;ItemGuid=f50b4963ced1465a83635afb6eaac89c&amp;Data=24","https://sed.admsakhalin.ru/Docs/Citizen/_layouts/15/eos/edbtransfer.ashx?SiteId=84ddafa0031f409e9b1dd96f91351621&amp;WebId=b44a2e8f6bd940ffb8577ce52c7585e0&amp;ListId=fd8a59b5757749e6848a491ebc731a91&amp;ItemId=28285&amp;ItemGuid=f50b4963ced1465a83635afb6eaac89c&amp;Data=24")</f>
        <v>https://sed.admsakhalin.ru/Docs/Citizen/_layouts/15/eos/edbtransfer.ashx?SiteId=84ddafa0031f409e9b1dd96f91351621&amp;WebId=b44a2e8f6bd940ffb8577ce52c7585e0&amp;ListId=fd8a59b5757749e6848a491ebc731a91&amp;ItemId=28285&amp;ItemGuid=f50b4963ced1465a83635afb6eaac89c&amp;Data=24</v>
      </c>
    </row>
    <row r="30" spans="1:7" x14ac:dyDescent="0.25">
      <c r="A30" t="s">
        <v>19</v>
      </c>
      <c r="B30" t="s">
        <v>32</v>
      </c>
      <c r="C30" t="s">
        <v>108</v>
      </c>
      <c r="D30" t="s">
        <v>109</v>
      </c>
      <c r="E30" t="s">
        <v>110</v>
      </c>
      <c r="F30" t="str">
        <f t="shared" si="0"/>
        <v>Обращения граждан МО Ногликский ГО</v>
      </c>
      <c r="G30" s="10" t="str">
        <f>HYPERLINK("https://sed.admsakhalin.ru/Docs/Citizen/_layouts/15/eos/edbtransfer.ashx?SiteId=84ddafa0031f409e9b1dd96f91351621&amp;WebId=b44a2e8f6bd940ffb8577ce52c7585e0&amp;ListId=fd8a59b5757749e6848a491ebc731a91&amp;ItemId=29189&amp;ItemGuid=2527ba696537453a968b5f46d214e6a7&amp;Data=24","https://sed.admsakhalin.ru/Docs/Citizen/_layouts/15/eos/edbtransfer.ashx?SiteId=84ddafa0031f409e9b1dd96f91351621&amp;WebId=b44a2e8f6bd940ffb8577ce52c7585e0&amp;ListId=fd8a59b5757749e6848a491ebc731a91&amp;ItemId=29189&amp;ItemGuid=2527ba696537453a968b5f46d214e6a7&amp;Data=24")</f>
        <v>https://sed.admsakhalin.ru/Docs/Citizen/_layouts/15/eos/edbtransfer.ashx?SiteId=84ddafa0031f409e9b1dd96f91351621&amp;WebId=b44a2e8f6bd940ffb8577ce52c7585e0&amp;ListId=fd8a59b5757749e6848a491ebc731a91&amp;ItemId=29189&amp;ItemGuid=2527ba696537453a968b5f46d214e6a7&amp;Data=24</v>
      </c>
    </row>
    <row r="31" spans="1:7" x14ac:dyDescent="0.25">
      <c r="A31" t="s">
        <v>19</v>
      </c>
      <c r="B31" t="s">
        <v>111</v>
      </c>
      <c r="C31" t="s">
        <v>112</v>
      </c>
      <c r="D31" t="s">
        <v>113</v>
      </c>
      <c r="E31" t="s">
        <v>114</v>
      </c>
      <c r="F31" t="str">
        <f t="shared" si="0"/>
        <v>Обращения граждан МО Ногликский ГО</v>
      </c>
      <c r="G31" s="10" t="str">
        <f>HYPERLINK("https://sed.admsakhalin.ru/Docs/Citizen/_layouts/15/eos/edbtransfer.ashx?SiteId=84ddafa0031f409e9b1dd96f91351621&amp;WebId=b44a2e8f6bd940ffb8577ce52c7585e0&amp;ListId=fd8a59b5757749e6848a491ebc731a91&amp;ItemId=29665&amp;ItemGuid=41712da13d4045679f5f612453c75cef&amp;Data=24","https://sed.admsakhalin.ru/Docs/Citizen/_layouts/15/eos/edbtransfer.ashx?SiteId=84ddafa0031f409e9b1dd96f91351621&amp;WebId=b44a2e8f6bd940ffb8577ce52c7585e0&amp;ListId=fd8a59b5757749e6848a491ebc731a91&amp;ItemId=29665&amp;ItemGuid=41712da13d4045679f5f612453c75cef&amp;Data=24")</f>
        <v>https://sed.admsakhalin.ru/Docs/Citizen/_layouts/15/eos/edbtransfer.ashx?SiteId=84ddafa0031f409e9b1dd96f91351621&amp;WebId=b44a2e8f6bd940ffb8577ce52c7585e0&amp;ListId=fd8a59b5757749e6848a491ebc731a91&amp;ItemId=29665&amp;ItemGuid=41712da13d4045679f5f612453c75cef&amp;Data=24</v>
      </c>
    </row>
    <row r="32" spans="1:7" x14ac:dyDescent="0.25">
      <c r="A32" t="s">
        <v>19</v>
      </c>
      <c r="B32" t="s">
        <v>100</v>
      </c>
      <c r="C32" t="s">
        <v>115</v>
      </c>
      <c r="D32" t="s">
        <v>26</v>
      </c>
      <c r="E32" t="s">
        <v>103</v>
      </c>
      <c r="F32" t="str">
        <f t="shared" si="0"/>
        <v>Обращения граждан МО Ногликский ГО</v>
      </c>
      <c r="G32" s="10" t="str">
        <f>HYPERLINK("https://sed.admsakhalin.ru/Docs/Citizen/_layouts/15/eos/edbtransfer.ashx?SiteId=84ddafa0031f409e9b1dd96f91351621&amp;WebId=b44a2e8f6bd940ffb8577ce52c7585e0&amp;ListId=fd8a59b5757749e6848a491ebc731a91&amp;ItemId=28249&amp;ItemGuid=06db3411df4d496d92f7656aa2ad21d3&amp;Data=24","https://sed.admsakhalin.ru/Docs/Citizen/_layouts/15/eos/edbtransfer.ashx?SiteId=84ddafa0031f409e9b1dd96f91351621&amp;WebId=b44a2e8f6bd940ffb8577ce52c7585e0&amp;ListId=fd8a59b5757749e6848a491ebc731a91&amp;ItemId=28249&amp;ItemGuid=06db3411df4d496d92f7656aa2ad21d3&amp;Data=24")</f>
        <v>https://sed.admsakhalin.ru/Docs/Citizen/_layouts/15/eos/edbtransfer.ashx?SiteId=84ddafa0031f409e9b1dd96f91351621&amp;WebId=b44a2e8f6bd940ffb8577ce52c7585e0&amp;ListId=fd8a59b5757749e6848a491ebc731a91&amp;ItemId=28249&amp;ItemGuid=06db3411df4d496d92f7656aa2ad21d3&amp;Data=24</v>
      </c>
    </row>
    <row r="33" spans="1:7" x14ac:dyDescent="0.25">
      <c r="A33" t="s">
        <v>19</v>
      </c>
      <c r="B33" t="s">
        <v>116</v>
      </c>
      <c r="C33" t="s">
        <v>117</v>
      </c>
      <c r="D33" t="s">
        <v>118</v>
      </c>
      <c r="E33" t="s">
        <v>119</v>
      </c>
      <c r="F33" t="str">
        <f t="shared" si="0"/>
        <v>Обращения граждан МО Ногликский ГО</v>
      </c>
      <c r="G33" s="10" t="str">
        <f>HYPERLINK("https://sed.admsakhalin.ru/Docs/Citizen/_layouts/15/eos/edbtransfer.ashx?SiteId=84ddafa0031f409e9b1dd96f91351621&amp;WebId=b44a2e8f6bd940ffb8577ce52c7585e0&amp;ListId=fd8a59b5757749e6848a491ebc731a91&amp;ItemId=28062&amp;ItemGuid=b31ad37de61d4fc98403667a78379ead&amp;Data=24","https://sed.admsakhalin.ru/Docs/Citizen/_layouts/15/eos/edbtransfer.ashx?SiteId=84ddafa0031f409e9b1dd96f91351621&amp;WebId=b44a2e8f6bd940ffb8577ce52c7585e0&amp;ListId=fd8a59b5757749e6848a491ebc731a91&amp;ItemId=28062&amp;ItemGuid=b31ad37de61d4fc98403667a78379ead&amp;Data=24")</f>
        <v>https://sed.admsakhalin.ru/Docs/Citizen/_layouts/15/eos/edbtransfer.ashx?SiteId=84ddafa0031f409e9b1dd96f91351621&amp;WebId=b44a2e8f6bd940ffb8577ce52c7585e0&amp;ListId=fd8a59b5757749e6848a491ebc731a91&amp;ItemId=28062&amp;ItemGuid=b31ad37de61d4fc98403667a78379ead&amp;Data=24</v>
      </c>
    </row>
    <row r="34" spans="1:7" x14ac:dyDescent="0.25">
      <c r="A34" t="s">
        <v>19</v>
      </c>
      <c r="B34" t="s">
        <v>120</v>
      </c>
      <c r="C34" t="s">
        <v>121</v>
      </c>
      <c r="D34" t="s">
        <v>26</v>
      </c>
      <c r="E34" t="s">
        <v>122</v>
      </c>
      <c r="F34" t="str">
        <f t="shared" si="0"/>
        <v>Обращения граждан МО Ногликский ГО</v>
      </c>
      <c r="G34" s="10" t="str">
        <f>HYPERLINK("https://sed.admsakhalin.ru/Docs/Citizen/_layouts/15/eos/edbtransfer.ashx?SiteId=84ddafa0031f409e9b1dd96f91351621&amp;WebId=b44a2e8f6bd940ffb8577ce52c7585e0&amp;ListId=fd8a59b5757749e6848a491ebc731a91&amp;ItemId=28240&amp;ItemGuid=8e8ba8d03e04484cb8436aa0805b6c59&amp;Data=24","https://sed.admsakhalin.ru/Docs/Citizen/_layouts/15/eos/edbtransfer.ashx?SiteId=84ddafa0031f409e9b1dd96f91351621&amp;WebId=b44a2e8f6bd940ffb8577ce52c7585e0&amp;ListId=fd8a59b5757749e6848a491ebc731a91&amp;ItemId=28240&amp;ItemGuid=8e8ba8d03e04484cb8436aa0805b6c59&amp;Data=24")</f>
        <v>https://sed.admsakhalin.ru/Docs/Citizen/_layouts/15/eos/edbtransfer.ashx?SiteId=84ddafa0031f409e9b1dd96f91351621&amp;WebId=b44a2e8f6bd940ffb8577ce52c7585e0&amp;ListId=fd8a59b5757749e6848a491ebc731a91&amp;ItemId=28240&amp;ItemGuid=8e8ba8d03e04484cb8436aa0805b6c59&amp;Data=24</v>
      </c>
    </row>
    <row r="35" spans="1:7" x14ac:dyDescent="0.25">
      <c r="A35" t="s">
        <v>19</v>
      </c>
      <c r="B35" t="s">
        <v>32</v>
      </c>
      <c r="C35" t="s">
        <v>123</v>
      </c>
      <c r="D35" t="s">
        <v>124</v>
      </c>
      <c r="E35" t="s">
        <v>125</v>
      </c>
      <c r="F35" t="str">
        <f t="shared" si="0"/>
        <v>Обращения граждан МО Ногликский ГО</v>
      </c>
      <c r="G35" s="10" t="str">
        <f>HYPERLINK("https://sed.admsakhalin.ru/Docs/Citizen/_layouts/15/eos/edbtransfer.ashx?SiteId=84ddafa0031f409e9b1dd96f91351621&amp;WebId=b44a2e8f6bd940ffb8577ce52c7585e0&amp;ListId=fd8a59b5757749e6848a491ebc731a91&amp;ItemId=30077&amp;ItemGuid=5a4d051a2ad94d66adf46c38063142b0&amp;Data=24","https://sed.admsakhalin.ru/Docs/Citizen/_layouts/15/eos/edbtransfer.ashx?SiteId=84ddafa0031f409e9b1dd96f91351621&amp;WebId=b44a2e8f6bd940ffb8577ce52c7585e0&amp;ListId=fd8a59b5757749e6848a491ebc731a91&amp;ItemId=30077&amp;ItemGuid=5a4d051a2ad94d66adf46c38063142b0&amp;Data=24")</f>
        <v>https://sed.admsakhalin.ru/Docs/Citizen/_layouts/15/eos/edbtransfer.ashx?SiteId=84ddafa0031f409e9b1dd96f91351621&amp;WebId=b44a2e8f6bd940ffb8577ce52c7585e0&amp;ListId=fd8a59b5757749e6848a491ebc731a91&amp;ItemId=30077&amp;ItemGuid=5a4d051a2ad94d66adf46c38063142b0&amp;Data=24</v>
      </c>
    </row>
    <row r="36" spans="1:7" x14ac:dyDescent="0.25">
      <c r="A36" t="s">
        <v>19</v>
      </c>
      <c r="B36" t="s">
        <v>126</v>
      </c>
      <c r="C36" t="s">
        <v>127</v>
      </c>
      <c r="D36" t="s">
        <v>128</v>
      </c>
      <c r="E36" t="s">
        <v>129</v>
      </c>
      <c r="F36" t="str">
        <f t="shared" si="0"/>
        <v>Обращения граждан МО Ногликский ГО</v>
      </c>
      <c r="G36" s="10" t="str">
        <f>HYPERLINK("https://sed.admsakhalin.ru/Docs/Citizen/_layouts/15/eos/edbtransfer.ashx?SiteId=84ddafa0031f409e9b1dd96f91351621&amp;WebId=b44a2e8f6bd940ffb8577ce52c7585e0&amp;ListId=fd8a59b5757749e6848a491ebc731a91&amp;ItemId=28389&amp;ItemGuid=f5332f29d01b4362a3d16d8e2fa70f15&amp;Data=24","https://sed.admsakhalin.ru/Docs/Citizen/_layouts/15/eos/edbtransfer.ashx?SiteId=84ddafa0031f409e9b1dd96f91351621&amp;WebId=b44a2e8f6bd940ffb8577ce52c7585e0&amp;ListId=fd8a59b5757749e6848a491ebc731a91&amp;ItemId=28389&amp;ItemGuid=f5332f29d01b4362a3d16d8e2fa70f15&amp;Data=24")</f>
        <v>https://sed.admsakhalin.ru/Docs/Citizen/_layouts/15/eos/edbtransfer.ashx?SiteId=84ddafa0031f409e9b1dd96f91351621&amp;WebId=b44a2e8f6bd940ffb8577ce52c7585e0&amp;ListId=fd8a59b5757749e6848a491ebc731a91&amp;ItemId=28389&amp;ItemGuid=f5332f29d01b4362a3d16d8e2fa70f15&amp;Data=24</v>
      </c>
    </row>
    <row r="37" spans="1:7" x14ac:dyDescent="0.25">
      <c r="A37" t="s">
        <v>19</v>
      </c>
      <c r="B37" t="s">
        <v>130</v>
      </c>
      <c r="C37" t="s">
        <v>131</v>
      </c>
      <c r="D37" t="s">
        <v>56</v>
      </c>
      <c r="E37" t="s">
        <v>132</v>
      </c>
      <c r="F37" t="str">
        <f t="shared" si="0"/>
        <v>Обращения граждан МО Ногликский ГО</v>
      </c>
      <c r="G37" s="10" t="str">
        <f>HYPERLINK("https://sed.admsakhalin.ru/Docs/Citizen/_layouts/15/eos/edbtransfer.ashx?SiteId=84ddafa0031f409e9b1dd96f91351621&amp;WebId=b44a2e8f6bd940ffb8577ce52c7585e0&amp;ListId=fd8a59b5757749e6848a491ebc731a91&amp;ItemId=29988&amp;ItemGuid=c558a1a0bd3c46bf9288720f37fd2f42&amp;Data=24","https://sed.admsakhalin.ru/Docs/Citizen/_layouts/15/eos/edbtransfer.ashx?SiteId=84ddafa0031f409e9b1dd96f91351621&amp;WebId=b44a2e8f6bd940ffb8577ce52c7585e0&amp;ListId=fd8a59b5757749e6848a491ebc731a91&amp;ItemId=29988&amp;ItemGuid=c558a1a0bd3c46bf9288720f37fd2f42&amp;Data=24")</f>
        <v>https://sed.admsakhalin.ru/Docs/Citizen/_layouts/15/eos/edbtransfer.ashx?SiteId=84ddafa0031f409e9b1dd96f91351621&amp;WebId=b44a2e8f6bd940ffb8577ce52c7585e0&amp;ListId=fd8a59b5757749e6848a491ebc731a91&amp;ItemId=29988&amp;ItemGuid=c558a1a0bd3c46bf9288720f37fd2f42&amp;Data=24</v>
      </c>
    </row>
    <row r="38" spans="1:7" x14ac:dyDescent="0.25">
      <c r="A38" t="s">
        <v>19</v>
      </c>
      <c r="B38" t="s">
        <v>40</v>
      </c>
      <c r="C38" t="s">
        <v>133</v>
      </c>
      <c r="D38" t="s">
        <v>134</v>
      </c>
      <c r="E38" t="s">
        <v>43</v>
      </c>
      <c r="F38" t="str">
        <f t="shared" si="0"/>
        <v>Обращения граждан МО Ногликский ГО</v>
      </c>
      <c r="G38" s="10" t="str">
        <f>HYPERLINK("https://sed.admsakhalin.ru/Docs/Citizen/_layouts/15/eos/edbtransfer.ashx?SiteId=84ddafa0031f409e9b1dd96f91351621&amp;WebId=b44a2e8f6bd940ffb8577ce52c7585e0&amp;ListId=fd8a59b5757749e6848a491ebc731a91&amp;ItemId=30358&amp;ItemGuid=ad278cde302f434ebc7073a690df99b4&amp;Data=24","https://sed.admsakhalin.ru/Docs/Citizen/_layouts/15/eos/edbtransfer.ashx?SiteId=84ddafa0031f409e9b1dd96f91351621&amp;WebId=b44a2e8f6bd940ffb8577ce52c7585e0&amp;ListId=fd8a59b5757749e6848a491ebc731a91&amp;ItemId=30358&amp;ItemGuid=ad278cde302f434ebc7073a690df99b4&amp;Data=24")</f>
        <v>https://sed.admsakhalin.ru/Docs/Citizen/_layouts/15/eos/edbtransfer.ashx?SiteId=84ddafa0031f409e9b1dd96f91351621&amp;WebId=b44a2e8f6bd940ffb8577ce52c7585e0&amp;ListId=fd8a59b5757749e6848a491ebc731a91&amp;ItemId=30358&amp;ItemGuid=ad278cde302f434ebc7073a690df99b4&amp;Data=24</v>
      </c>
    </row>
    <row r="39" spans="1:7" x14ac:dyDescent="0.25">
      <c r="A39" t="s">
        <v>19</v>
      </c>
      <c r="B39" t="s">
        <v>135</v>
      </c>
      <c r="C39" t="s">
        <v>136</v>
      </c>
      <c r="D39" t="s">
        <v>56</v>
      </c>
      <c r="E39" t="s">
        <v>137</v>
      </c>
      <c r="F39" t="str">
        <f t="shared" si="0"/>
        <v>Обращения граждан МО Ногликский ГО</v>
      </c>
      <c r="G39" s="10" t="str">
        <f>HYPERLINK("https://sed.admsakhalin.ru/Docs/Citizen/_layouts/15/eos/edbtransfer.ashx?SiteId=84ddafa0031f409e9b1dd96f91351621&amp;WebId=b44a2e8f6bd940ffb8577ce52c7585e0&amp;ListId=fd8a59b5757749e6848a491ebc731a91&amp;ItemId=29986&amp;ItemGuid=0eecb1ba688c401dbd4574130a16816c&amp;Data=24","https://sed.admsakhalin.ru/Docs/Citizen/_layouts/15/eos/edbtransfer.ashx?SiteId=84ddafa0031f409e9b1dd96f91351621&amp;WebId=b44a2e8f6bd940ffb8577ce52c7585e0&amp;ListId=fd8a59b5757749e6848a491ebc731a91&amp;ItemId=29986&amp;ItemGuid=0eecb1ba688c401dbd4574130a16816c&amp;Data=24")</f>
        <v>https://sed.admsakhalin.ru/Docs/Citizen/_layouts/15/eos/edbtransfer.ashx?SiteId=84ddafa0031f409e9b1dd96f91351621&amp;WebId=b44a2e8f6bd940ffb8577ce52c7585e0&amp;ListId=fd8a59b5757749e6848a491ebc731a91&amp;ItemId=29986&amp;ItemGuid=0eecb1ba688c401dbd4574130a16816c&amp;Data=24</v>
      </c>
    </row>
    <row r="40" spans="1:7" x14ac:dyDescent="0.25">
      <c r="A40" t="s">
        <v>19</v>
      </c>
      <c r="B40" t="s">
        <v>138</v>
      </c>
      <c r="C40" t="s">
        <v>139</v>
      </c>
      <c r="D40" t="s">
        <v>26</v>
      </c>
      <c r="E40" t="s">
        <v>140</v>
      </c>
      <c r="F40" t="str">
        <f t="shared" si="0"/>
        <v>Обращения граждан МО Ногликский ГО</v>
      </c>
      <c r="G40" s="10" t="str">
        <f>HYPERLINK("https://sed.admsakhalin.ru/Docs/Citizen/_layouts/15/eos/edbtransfer.ashx?SiteId=84ddafa0031f409e9b1dd96f91351621&amp;WebId=b44a2e8f6bd940ffb8577ce52c7585e0&amp;ListId=fd8a59b5757749e6848a491ebc731a91&amp;ItemId=28234&amp;ItemGuid=3122989b9d8d4d73910e7596f8771154&amp;Data=24","https://sed.admsakhalin.ru/Docs/Citizen/_layouts/15/eos/edbtransfer.ashx?SiteId=84ddafa0031f409e9b1dd96f91351621&amp;WebId=b44a2e8f6bd940ffb8577ce52c7585e0&amp;ListId=fd8a59b5757749e6848a491ebc731a91&amp;ItemId=28234&amp;ItemGuid=3122989b9d8d4d73910e7596f8771154&amp;Data=24")</f>
        <v>https://sed.admsakhalin.ru/Docs/Citizen/_layouts/15/eos/edbtransfer.ashx?SiteId=84ddafa0031f409e9b1dd96f91351621&amp;WebId=b44a2e8f6bd940ffb8577ce52c7585e0&amp;ListId=fd8a59b5757749e6848a491ebc731a91&amp;ItemId=28234&amp;ItemGuid=3122989b9d8d4d73910e7596f8771154&amp;Data=24</v>
      </c>
    </row>
    <row r="41" spans="1:7" x14ac:dyDescent="0.25">
      <c r="A41" t="s">
        <v>19</v>
      </c>
      <c r="B41" t="s">
        <v>20</v>
      </c>
      <c r="C41" t="s">
        <v>141</v>
      </c>
      <c r="D41" t="s">
        <v>91</v>
      </c>
      <c r="E41" t="s">
        <v>142</v>
      </c>
      <c r="F41" t="str">
        <f t="shared" si="0"/>
        <v>Обращения граждан МО Ногликский ГО</v>
      </c>
      <c r="G41" s="10" t="str">
        <f>HYPERLINK("https://sed.admsakhalin.ru/Docs/Citizen/_layouts/15/eos/edbtransfer.ashx?SiteId=84ddafa0031f409e9b1dd96f91351621&amp;WebId=b44a2e8f6bd940ffb8577ce52c7585e0&amp;ListId=fd8a59b5757749e6848a491ebc731a91&amp;ItemId=29100&amp;ItemGuid=237428ebaaff4fc38079799234192a7f&amp;Data=24","https://sed.admsakhalin.ru/Docs/Citizen/_layouts/15/eos/edbtransfer.ashx?SiteId=84ddafa0031f409e9b1dd96f91351621&amp;WebId=b44a2e8f6bd940ffb8577ce52c7585e0&amp;ListId=fd8a59b5757749e6848a491ebc731a91&amp;ItemId=29100&amp;ItemGuid=237428ebaaff4fc38079799234192a7f&amp;Data=24")</f>
        <v>https://sed.admsakhalin.ru/Docs/Citizen/_layouts/15/eos/edbtransfer.ashx?SiteId=84ddafa0031f409e9b1dd96f91351621&amp;WebId=b44a2e8f6bd940ffb8577ce52c7585e0&amp;ListId=fd8a59b5757749e6848a491ebc731a91&amp;ItemId=29100&amp;ItemGuid=237428ebaaff4fc38079799234192a7f&amp;Data=24</v>
      </c>
    </row>
    <row r="42" spans="1:7" x14ac:dyDescent="0.25">
      <c r="A42" t="s">
        <v>19</v>
      </c>
      <c r="B42" t="s">
        <v>143</v>
      </c>
      <c r="C42" t="s">
        <v>144</v>
      </c>
      <c r="D42" t="s">
        <v>66</v>
      </c>
      <c r="E42" t="s">
        <v>145</v>
      </c>
      <c r="F42" t="str">
        <f t="shared" si="0"/>
        <v>Обращения граждан МО Ногликский ГО</v>
      </c>
      <c r="G42" s="10" t="str">
        <f>HYPERLINK("https://sed.admsakhalin.ru/Docs/Citizen/_layouts/15/eos/edbtransfer.ashx?SiteId=84ddafa0031f409e9b1dd96f91351621&amp;WebId=b44a2e8f6bd940ffb8577ce52c7585e0&amp;ListId=fd8a59b5757749e6848a491ebc731a91&amp;ItemId=30913&amp;ItemGuid=7903ed6b93924d9d976d7b43743c3edb&amp;Data=24","https://sed.admsakhalin.ru/Docs/Citizen/_layouts/15/eos/edbtransfer.ashx?SiteId=84ddafa0031f409e9b1dd96f91351621&amp;WebId=b44a2e8f6bd940ffb8577ce52c7585e0&amp;ListId=fd8a59b5757749e6848a491ebc731a91&amp;ItemId=30913&amp;ItemGuid=7903ed6b93924d9d976d7b43743c3edb&amp;Data=24")</f>
        <v>https://sed.admsakhalin.ru/Docs/Citizen/_layouts/15/eos/edbtransfer.ashx?SiteId=84ddafa0031f409e9b1dd96f91351621&amp;WebId=b44a2e8f6bd940ffb8577ce52c7585e0&amp;ListId=fd8a59b5757749e6848a491ebc731a91&amp;ItemId=30913&amp;ItemGuid=7903ed6b93924d9d976d7b43743c3edb&amp;Data=24</v>
      </c>
    </row>
    <row r="43" spans="1:7" x14ac:dyDescent="0.25">
      <c r="A43" t="s">
        <v>19</v>
      </c>
      <c r="B43" t="s">
        <v>40</v>
      </c>
      <c r="C43" t="s">
        <v>146</v>
      </c>
      <c r="D43" t="s">
        <v>69</v>
      </c>
      <c r="E43" t="s">
        <v>43</v>
      </c>
      <c r="F43" t="str">
        <f t="shared" si="0"/>
        <v>Обращения граждан МО Ногликский ГО</v>
      </c>
      <c r="G43" s="10" t="str">
        <f>HYPERLINK("https://sed.admsakhalin.ru/Docs/Citizen/_layouts/15/eos/edbtransfer.ashx?SiteId=84ddafa0031f409e9b1dd96f91351621&amp;WebId=b44a2e8f6bd940ffb8577ce52c7585e0&amp;ListId=fd8a59b5757749e6848a491ebc731a91&amp;ItemId=30524&amp;ItemGuid=1639533fc4dc40469ea67c4014e88ec8&amp;Data=24","https://sed.admsakhalin.ru/Docs/Citizen/_layouts/15/eos/edbtransfer.ashx?SiteId=84ddafa0031f409e9b1dd96f91351621&amp;WebId=b44a2e8f6bd940ffb8577ce52c7585e0&amp;ListId=fd8a59b5757749e6848a491ebc731a91&amp;ItemId=30524&amp;ItemGuid=1639533fc4dc40469ea67c4014e88ec8&amp;Data=24")</f>
        <v>https://sed.admsakhalin.ru/Docs/Citizen/_layouts/15/eos/edbtransfer.ashx?SiteId=84ddafa0031f409e9b1dd96f91351621&amp;WebId=b44a2e8f6bd940ffb8577ce52c7585e0&amp;ListId=fd8a59b5757749e6848a491ebc731a91&amp;ItemId=30524&amp;ItemGuid=1639533fc4dc40469ea67c4014e88ec8&amp;Data=24</v>
      </c>
    </row>
    <row r="44" spans="1:7" x14ac:dyDescent="0.25">
      <c r="A44" t="s">
        <v>19</v>
      </c>
      <c r="B44" t="s">
        <v>28</v>
      </c>
      <c r="C44" t="s">
        <v>147</v>
      </c>
      <c r="D44" t="s">
        <v>48</v>
      </c>
      <c r="E44" t="s">
        <v>45</v>
      </c>
      <c r="F44" t="str">
        <f t="shared" si="0"/>
        <v>Обращения граждан МО Ногликский ГО</v>
      </c>
      <c r="G44" s="10" t="str">
        <f>HYPERLINK("https://sed.admsakhalin.ru/Docs/Citizen/_layouts/15/eos/edbtransfer.ashx?SiteId=84ddafa0031f409e9b1dd96f91351621&amp;WebId=b44a2e8f6bd940ffb8577ce52c7585e0&amp;ListId=fd8a59b5757749e6848a491ebc731a91&amp;ItemId=28863&amp;ItemGuid=4fae58c5104845d196ff81b892da4656&amp;Data=24","https://sed.admsakhalin.ru/Docs/Citizen/_layouts/15/eos/edbtransfer.ashx?SiteId=84ddafa0031f409e9b1dd96f91351621&amp;WebId=b44a2e8f6bd940ffb8577ce52c7585e0&amp;ListId=fd8a59b5757749e6848a491ebc731a91&amp;ItemId=28863&amp;ItemGuid=4fae58c5104845d196ff81b892da4656&amp;Data=24")</f>
        <v>https://sed.admsakhalin.ru/Docs/Citizen/_layouts/15/eos/edbtransfer.ashx?SiteId=84ddafa0031f409e9b1dd96f91351621&amp;WebId=b44a2e8f6bd940ffb8577ce52c7585e0&amp;ListId=fd8a59b5757749e6848a491ebc731a91&amp;ItemId=28863&amp;ItemGuid=4fae58c5104845d196ff81b892da4656&amp;Data=24</v>
      </c>
    </row>
    <row r="45" spans="1:7" x14ac:dyDescent="0.25">
      <c r="A45" t="s">
        <v>19</v>
      </c>
      <c r="B45" t="s">
        <v>148</v>
      </c>
      <c r="C45" t="s">
        <v>149</v>
      </c>
      <c r="D45" t="s">
        <v>59</v>
      </c>
      <c r="E45" t="s">
        <v>150</v>
      </c>
      <c r="F45" t="str">
        <f t="shared" si="0"/>
        <v>Обращения граждан МО Ногликский ГО</v>
      </c>
      <c r="G45" s="10" t="str">
        <f>HYPERLINK("https://sed.admsakhalin.ru/Docs/Citizen/_layouts/15/eos/edbtransfer.ashx?SiteId=84ddafa0031f409e9b1dd96f91351621&amp;WebId=b44a2e8f6bd940ffb8577ce52c7585e0&amp;ListId=fd8a59b5757749e6848a491ebc731a91&amp;ItemId=27994&amp;ItemGuid=fb757f5c4014408695b7847aaca96aeb&amp;Data=24","https://sed.admsakhalin.ru/Docs/Citizen/_layouts/15/eos/edbtransfer.ashx?SiteId=84ddafa0031f409e9b1dd96f91351621&amp;WebId=b44a2e8f6bd940ffb8577ce52c7585e0&amp;ListId=fd8a59b5757749e6848a491ebc731a91&amp;ItemId=27994&amp;ItemGuid=fb757f5c4014408695b7847aaca96aeb&amp;Data=24")</f>
        <v>https://sed.admsakhalin.ru/Docs/Citizen/_layouts/15/eos/edbtransfer.ashx?SiteId=84ddafa0031f409e9b1dd96f91351621&amp;WebId=b44a2e8f6bd940ffb8577ce52c7585e0&amp;ListId=fd8a59b5757749e6848a491ebc731a91&amp;ItemId=27994&amp;ItemGuid=fb757f5c4014408695b7847aaca96aeb&amp;Data=24</v>
      </c>
    </row>
    <row r="46" spans="1:7" x14ac:dyDescent="0.25">
      <c r="A46" t="s">
        <v>19</v>
      </c>
      <c r="B46" t="s">
        <v>116</v>
      </c>
      <c r="C46" t="s">
        <v>151</v>
      </c>
      <c r="D46" t="s">
        <v>152</v>
      </c>
      <c r="E46" t="s">
        <v>119</v>
      </c>
      <c r="F46" t="str">
        <f t="shared" si="0"/>
        <v>Обращения граждан МО Ногликский ГО</v>
      </c>
      <c r="G46" s="10" t="str">
        <f>HYPERLINK("https://sed.admsakhalin.ru/Docs/Citizen/_layouts/15/eos/edbtransfer.ashx?SiteId=84ddafa0031f409e9b1dd96f91351621&amp;WebId=b44a2e8f6bd940ffb8577ce52c7585e0&amp;ListId=fd8a59b5757749e6848a491ebc731a91&amp;ItemId=28411&amp;ItemGuid=21b796d997e841599abb868210568284&amp;Data=24","https://sed.admsakhalin.ru/Docs/Citizen/_layouts/15/eos/edbtransfer.ashx?SiteId=84ddafa0031f409e9b1dd96f91351621&amp;WebId=b44a2e8f6bd940ffb8577ce52c7585e0&amp;ListId=fd8a59b5757749e6848a491ebc731a91&amp;ItemId=28411&amp;ItemGuid=21b796d997e841599abb868210568284&amp;Data=24")</f>
        <v>https://sed.admsakhalin.ru/Docs/Citizen/_layouts/15/eos/edbtransfer.ashx?SiteId=84ddafa0031f409e9b1dd96f91351621&amp;WebId=b44a2e8f6bd940ffb8577ce52c7585e0&amp;ListId=fd8a59b5757749e6848a491ebc731a91&amp;ItemId=28411&amp;ItemGuid=21b796d997e841599abb868210568284&amp;Data=24</v>
      </c>
    </row>
    <row r="47" spans="1:7" x14ac:dyDescent="0.25">
      <c r="A47" t="s">
        <v>19</v>
      </c>
      <c r="B47" t="s">
        <v>54</v>
      </c>
      <c r="C47" t="s">
        <v>153</v>
      </c>
      <c r="D47" t="s">
        <v>154</v>
      </c>
      <c r="E47" t="s">
        <v>155</v>
      </c>
      <c r="F47" t="str">
        <f t="shared" si="0"/>
        <v>Обращения граждан МО Ногликский ГО</v>
      </c>
      <c r="G47" s="10" t="str">
        <f>HYPERLINK("https://sed.admsakhalin.ru/Docs/Citizen/_layouts/15/eos/edbtransfer.ashx?SiteId=84ddafa0031f409e9b1dd96f91351621&amp;WebId=b44a2e8f6bd940ffb8577ce52c7585e0&amp;ListId=fd8a59b5757749e6848a491ebc731a91&amp;ItemId=30012&amp;ItemGuid=3a50226fd35b4220aa2386a9c294b7fe&amp;Data=24","https://sed.admsakhalin.ru/Docs/Citizen/_layouts/15/eos/edbtransfer.ashx?SiteId=84ddafa0031f409e9b1dd96f91351621&amp;WebId=b44a2e8f6bd940ffb8577ce52c7585e0&amp;ListId=fd8a59b5757749e6848a491ebc731a91&amp;ItemId=30012&amp;ItemGuid=3a50226fd35b4220aa2386a9c294b7fe&amp;Data=24")</f>
        <v>https://sed.admsakhalin.ru/Docs/Citizen/_layouts/15/eos/edbtransfer.ashx?SiteId=84ddafa0031f409e9b1dd96f91351621&amp;WebId=b44a2e8f6bd940ffb8577ce52c7585e0&amp;ListId=fd8a59b5757749e6848a491ebc731a91&amp;ItemId=30012&amp;ItemGuid=3a50226fd35b4220aa2386a9c294b7fe&amp;Data=24</v>
      </c>
    </row>
    <row r="48" spans="1:7" x14ac:dyDescent="0.25">
      <c r="A48" t="s">
        <v>19</v>
      </c>
      <c r="B48" t="s">
        <v>28</v>
      </c>
      <c r="C48" t="s">
        <v>156</v>
      </c>
      <c r="D48" t="s">
        <v>69</v>
      </c>
      <c r="E48" t="s">
        <v>157</v>
      </c>
      <c r="F48" t="str">
        <f t="shared" si="0"/>
        <v>Обращения граждан МО Ногликский ГО</v>
      </c>
      <c r="G48" s="10" t="str">
        <f>HYPERLINK("https://sed.admsakhalin.ru/Docs/Citizen/_layouts/15/eos/edbtransfer.ashx?SiteId=84ddafa0031f409e9b1dd96f91351621&amp;WebId=b44a2e8f6bd940ffb8577ce52c7585e0&amp;ListId=fd8a59b5757749e6848a491ebc731a91&amp;ItemId=30539&amp;ItemGuid=423982e674104823b3af8ceafe5172ae&amp;Data=24","https://sed.admsakhalin.ru/Docs/Citizen/_layouts/15/eos/edbtransfer.ashx?SiteId=84ddafa0031f409e9b1dd96f91351621&amp;WebId=b44a2e8f6bd940ffb8577ce52c7585e0&amp;ListId=fd8a59b5757749e6848a491ebc731a91&amp;ItemId=30539&amp;ItemGuid=423982e674104823b3af8ceafe5172ae&amp;Data=24")</f>
        <v>https://sed.admsakhalin.ru/Docs/Citizen/_layouts/15/eos/edbtransfer.ashx?SiteId=84ddafa0031f409e9b1dd96f91351621&amp;WebId=b44a2e8f6bd940ffb8577ce52c7585e0&amp;ListId=fd8a59b5757749e6848a491ebc731a91&amp;ItemId=30539&amp;ItemGuid=423982e674104823b3af8ceafe5172ae&amp;Data=24</v>
      </c>
    </row>
    <row r="49" spans="1:7" x14ac:dyDescent="0.25">
      <c r="A49" t="s">
        <v>19</v>
      </c>
      <c r="B49" t="s">
        <v>158</v>
      </c>
      <c r="C49" t="s">
        <v>159</v>
      </c>
      <c r="D49" t="s">
        <v>69</v>
      </c>
      <c r="E49" t="s">
        <v>160</v>
      </c>
      <c r="F49" t="str">
        <f t="shared" si="0"/>
        <v>Обращения граждан МО Ногликский ГО</v>
      </c>
      <c r="G49" s="10" t="str">
        <f>HYPERLINK("https://sed.admsakhalin.ru/Docs/Citizen/_layouts/15/eos/edbtransfer.ashx?SiteId=84ddafa0031f409e9b1dd96f91351621&amp;WebId=b44a2e8f6bd940ffb8577ce52c7585e0&amp;ListId=fd8a59b5757749e6848a491ebc731a91&amp;ItemId=30532&amp;ItemGuid=5b350835c65f4e4dae7d90e2c1da96eb&amp;Data=24","https://sed.admsakhalin.ru/Docs/Citizen/_layouts/15/eos/edbtransfer.ashx?SiteId=84ddafa0031f409e9b1dd96f91351621&amp;WebId=b44a2e8f6bd940ffb8577ce52c7585e0&amp;ListId=fd8a59b5757749e6848a491ebc731a91&amp;ItemId=30532&amp;ItemGuid=5b350835c65f4e4dae7d90e2c1da96eb&amp;Data=24")</f>
        <v>https://sed.admsakhalin.ru/Docs/Citizen/_layouts/15/eos/edbtransfer.ashx?SiteId=84ddafa0031f409e9b1dd96f91351621&amp;WebId=b44a2e8f6bd940ffb8577ce52c7585e0&amp;ListId=fd8a59b5757749e6848a491ebc731a91&amp;ItemId=30532&amp;ItemGuid=5b350835c65f4e4dae7d90e2c1da96eb&amp;Data=24</v>
      </c>
    </row>
    <row r="50" spans="1:7" x14ac:dyDescent="0.25">
      <c r="A50" t="s">
        <v>19</v>
      </c>
      <c r="B50" t="s">
        <v>161</v>
      </c>
      <c r="C50" t="s">
        <v>162</v>
      </c>
      <c r="D50" t="s">
        <v>78</v>
      </c>
      <c r="E50" t="s">
        <v>163</v>
      </c>
      <c r="F50" t="str">
        <f t="shared" si="0"/>
        <v>Обращения граждан МО Ногликский ГО</v>
      </c>
      <c r="G50" s="10" t="str">
        <f>HYPERLINK("https://sed.admsakhalin.ru/Docs/Citizen/_layouts/15/eos/edbtransfer.ashx?SiteId=84ddafa0031f409e9b1dd96f91351621&amp;WebId=b44a2e8f6bd940ffb8577ce52c7585e0&amp;ListId=fd8a59b5757749e6848a491ebc731a91&amp;ItemId=29806&amp;ItemGuid=b1e11a69c3024fdea72f95b835cca267&amp;Data=24","https://sed.admsakhalin.ru/Docs/Citizen/_layouts/15/eos/edbtransfer.ashx?SiteId=84ddafa0031f409e9b1dd96f91351621&amp;WebId=b44a2e8f6bd940ffb8577ce52c7585e0&amp;ListId=fd8a59b5757749e6848a491ebc731a91&amp;ItemId=29806&amp;ItemGuid=b1e11a69c3024fdea72f95b835cca267&amp;Data=24")</f>
        <v>https://sed.admsakhalin.ru/Docs/Citizen/_layouts/15/eos/edbtransfer.ashx?SiteId=84ddafa0031f409e9b1dd96f91351621&amp;WebId=b44a2e8f6bd940ffb8577ce52c7585e0&amp;ListId=fd8a59b5757749e6848a491ebc731a91&amp;ItemId=29806&amp;ItemGuid=b1e11a69c3024fdea72f95b835cca267&amp;Data=24</v>
      </c>
    </row>
    <row r="51" spans="1:7" x14ac:dyDescent="0.25">
      <c r="A51" t="s">
        <v>19</v>
      </c>
      <c r="B51" t="s">
        <v>76</v>
      </c>
      <c r="C51" t="s">
        <v>164</v>
      </c>
      <c r="D51" t="s">
        <v>26</v>
      </c>
      <c r="E51" t="s">
        <v>165</v>
      </c>
      <c r="F51" t="str">
        <f t="shared" si="0"/>
        <v>Обращения граждан МО Ногликский ГО</v>
      </c>
      <c r="G51" s="10" t="str">
        <f>HYPERLINK("https://sed.admsakhalin.ru/Docs/Citizen/_layouts/15/eos/edbtransfer.ashx?SiteId=84ddafa0031f409e9b1dd96f91351621&amp;WebId=b44a2e8f6bd940ffb8577ce52c7585e0&amp;ListId=fd8a59b5757749e6848a491ebc731a91&amp;ItemId=28275&amp;ItemGuid=ff39eb71b4874ab08b3698e8468e19cf&amp;Data=24","https://sed.admsakhalin.ru/Docs/Citizen/_layouts/15/eos/edbtransfer.ashx?SiteId=84ddafa0031f409e9b1dd96f91351621&amp;WebId=b44a2e8f6bd940ffb8577ce52c7585e0&amp;ListId=fd8a59b5757749e6848a491ebc731a91&amp;ItemId=28275&amp;ItemGuid=ff39eb71b4874ab08b3698e8468e19cf&amp;Data=24")</f>
        <v>https://sed.admsakhalin.ru/Docs/Citizen/_layouts/15/eos/edbtransfer.ashx?SiteId=84ddafa0031f409e9b1dd96f91351621&amp;WebId=b44a2e8f6bd940ffb8577ce52c7585e0&amp;ListId=fd8a59b5757749e6848a491ebc731a91&amp;ItemId=28275&amp;ItemGuid=ff39eb71b4874ab08b3698e8468e19cf&amp;Data=24</v>
      </c>
    </row>
    <row r="52" spans="1:7" x14ac:dyDescent="0.25">
      <c r="A52" t="s">
        <v>19</v>
      </c>
      <c r="B52" t="s">
        <v>130</v>
      </c>
      <c r="C52" t="s">
        <v>166</v>
      </c>
      <c r="D52" t="s">
        <v>134</v>
      </c>
      <c r="E52" t="s">
        <v>167</v>
      </c>
      <c r="F52" t="str">
        <f t="shared" si="0"/>
        <v>Обращения граждан МО Ногликский ГО</v>
      </c>
      <c r="G52" s="10" t="str">
        <f>HYPERLINK("https://sed.admsakhalin.ru/Docs/Citizen/_layouts/15/eos/edbtransfer.ashx?SiteId=84ddafa0031f409e9b1dd96f91351621&amp;WebId=b44a2e8f6bd940ffb8577ce52c7585e0&amp;ListId=fd8a59b5757749e6848a491ebc731a91&amp;ItemId=30306&amp;ItemGuid=3a0a1e89dca142a482919b25637bf980&amp;Data=24","https://sed.admsakhalin.ru/Docs/Citizen/_layouts/15/eos/edbtransfer.ashx?SiteId=84ddafa0031f409e9b1dd96f91351621&amp;WebId=b44a2e8f6bd940ffb8577ce52c7585e0&amp;ListId=fd8a59b5757749e6848a491ebc731a91&amp;ItemId=30306&amp;ItemGuid=3a0a1e89dca142a482919b25637bf980&amp;Data=24")</f>
        <v>https://sed.admsakhalin.ru/Docs/Citizen/_layouts/15/eos/edbtransfer.ashx?SiteId=84ddafa0031f409e9b1dd96f91351621&amp;WebId=b44a2e8f6bd940ffb8577ce52c7585e0&amp;ListId=fd8a59b5757749e6848a491ebc731a91&amp;ItemId=30306&amp;ItemGuid=3a0a1e89dca142a482919b25637bf980&amp;Data=24</v>
      </c>
    </row>
    <row r="53" spans="1:7" x14ac:dyDescent="0.25">
      <c r="A53" t="s">
        <v>19</v>
      </c>
      <c r="B53" t="s">
        <v>168</v>
      </c>
      <c r="C53" t="s">
        <v>169</v>
      </c>
      <c r="D53" t="s">
        <v>102</v>
      </c>
      <c r="E53" t="s">
        <v>170</v>
      </c>
      <c r="F53" t="str">
        <f t="shared" si="0"/>
        <v>Обращения граждан МО Ногликский ГО</v>
      </c>
      <c r="G53" s="10" t="str">
        <f>HYPERLINK("https://sed.admsakhalin.ru/Docs/Citizen/_layouts/15/eos/edbtransfer.ashx?SiteId=84ddafa0031f409e9b1dd96f91351621&amp;WebId=b44a2e8f6bd940ffb8577ce52c7585e0&amp;ListId=fd8a59b5757749e6848a491ebc731a91&amp;ItemId=28308&amp;ItemGuid=819a806d86b44e9091ed9c3aaa312849&amp;Data=24","https://sed.admsakhalin.ru/Docs/Citizen/_layouts/15/eos/edbtransfer.ashx?SiteId=84ddafa0031f409e9b1dd96f91351621&amp;WebId=b44a2e8f6bd940ffb8577ce52c7585e0&amp;ListId=fd8a59b5757749e6848a491ebc731a91&amp;ItemId=28308&amp;ItemGuid=819a806d86b44e9091ed9c3aaa312849&amp;Data=24")</f>
        <v>https://sed.admsakhalin.ru/Docs/Citizen/_layouts/15/eos/edbtransfer.ashx?SiteId=84ddafa0031f409e9b1dd96f91351621&amp;WebId=b44a2e8f6bd940ffb8577ce52c7585e0&amp;ListId=fd8a59b5757749e6848a491ebc731a91&amp;ItemId=28308&amp;ItemGuid=819a806d86b44e9091ed9c3aaa312849&amp;Data=24</v>
      </c>
    </row>
    <row r="54" spans="1:7" x14ac:dyDescent="0.25">
      <c r="A54" t="s">
        <v>19</v>
      </c>
      <c r="B54" t="s">
        <v>120</v>
      </c>
      <c r="C54" t="s">
        <v>171</v>
      </c>
      <c r="D54" t="s">
        <v>26</v>
      </c>
      <c r="E54" t="s">
        <v>172</v>
      </c>
      <c r="F54" t="str">
        <f t="shared" si="0"/>
        <v>Обращения граждан МО Ногликский ГО</v>
      </c>
      <c r="G54" s="10" t="str">
        <f>HYPERLINK("https://sed.admsakhalin.ru/Docs/Citizen/_layouts/15/eos/edbtransfer.ashx?SiteId=84ddafa0031f409e9b1dd96f91351621&amp;WebId=b44a2e8f6bd940ffb8577ce52c7585e0&amp;ListId=fd8a59b5757749e6848a491ebc731a91&amp;ItemId=28292&amp;ItemGuid=bfed59321e5d4d6596be9d4abc9dc8da&amp;Data=24","https://sed.admsakhalin.ru/Docs/Citizen/_layouts/15/eos/edbtransfer.ashx?SiteId=84ddafa0031f409e9b1dd96f91351621&amp;WebId=b44a2e8f6bd940ffb8577ce52c7585e0&amp;ListId=fd8a59b5757749e6848a491ebc731a91&amp;ItemId=28292&amp;ItemGuid=bfed59321e5d4d6596be9d4abc9dc8da&amp;Data=24")</f>
        <v>https://sed.admsakhalin.ru/Docs/Citizen/_layouts/15/eos/edbtransfer.ashx?SiteId=84ddafa0031f409e9b1dd96f91351621&amp;WebId=b44a2e8f6bd940ffb8577ce52c7585e0&amp;ListId=fd8a59b5757749e6848a491ebc731a91&amp;ItemId=28292&amp;ItemGuid=bfed59321e5d4d6596be9d4abc9dc8da&amp;Data=24</v>
      </c>
    </row>
    <row r="55" spans="1:7" x14ac:dyDescent="0.25">
      <c r="A55" t="s">
        <v>19</v>
      </c>
      <c r="B55" t="s">
        <v>135</v>
      </c>
      <c r="C55" t="s">
        <v>173</v>
      </c>
      <c r="D55" t="s">
        <v>26</v>
      </c>
      <c r="E55" t="s">
        <v>174</v>
      </c>
      <c r="F55" t="str">
        <f t="shared" si="0"/>
        <v>Обращения граждан МО Ногликский ГО</v>
      </c>
      <c r="G55" s="10" t="str">
        <f>HYPERLINK("https://sed.admsakhalin.ru/Docs/Citizen/_layouts/15/eos/edbtransfer.ashx?SiteId=84ddafa0031f409e9b1dd96f91351621&amp;WebId=b44a2e8f6bd940ffb8577ce52c7585e0&amp;ListId=fd8a59b5757749e6848a491ebc731a91&amp;ItemId=28254&amp;ItemGuid=f5878ce4de9b46da97cea0c7a9e6c1ca&amp;Data=24","https://sed.admsakhalin.ru/Docs/Citizen/_layouts/15/eos/edbtransfer.ashx?SiteId=84ddafa0031f409e9b1dd96f91351621&amp;WebId=b44a2e8f6bd940ffb8577ce52c7585e0&amp;ListId=fd8a59b5757749e6848a491ebc731a91&amp;ItemId=28254&amp;ItemGuid=f5878ce4de9b46da97cea0c7a9e6c1ca&amp;Data=24")</f>
        <v>https://sed.admsakhalin.ru/Docs/Citizen/_layouts/15/eos/edbtransfer.ashx?SiteId=84ddafa0031f409e9b1dd96f91351621&amp;WebId=b44a2e8f6bd940ffb8577ce52c7585e0&amp;ListId=fd8a59b5757749e6848a491ebc731a91&amp;ItemId=28254&amp;ItemGuid=f5878ce4de9b46da97cea0c7a9e6c1ca&amp;Data=24</v>
      </c>
    </row>
    <row r="56" spans="1:7" x14ac:dyDescent="0.25">
      <c r="A56" t="s">
        <v>19</v>
      </c>
      <c r="B56" t="s">
        <v>54</v>
      </c>
      <c r="C56" t="s">
        <v>175</v>
      </c>
      <c r="D56" t="s">
        <v>48</v>
      </c>
      <c r="E56" t="s">
        <v>176</v>
      </c>
      <c r="F56" t="str">
        <f t="shared" si="0"/>
        <v>Обращения граждан МО Ногликский ГО</v>
      </c>
      <c r="G56" s="10" t="str">
        <f>HYPERLINK("https://sed.admsakhalin.ru/Docs/Citizen/_layouts/15/eos/edbtransfer.ashx?SiteId=84ddafa0031f409e9b1dd96f91351621&amp;WebId=b44a2e8f6bd940ffb8577ce52c7585e0&amp;ListId=fd8a59b5757749e6848a491ebc731a91&amp;ItemId=28859&amp;ItemGuid=785db855b78248df93c1a6b7a63e40d2&amp;Data=24","https://sed.admsakhalin.ru/Docs/Citizen/_layouts/15/eos/edbtransfer.ashx?SiteId=84ddafa0031f409e9b1dd96f91351621&amp;WebId=b44a2e8f6bd940ffb8577ce52c7585e0&amp;ListId=fd8a59b5757749e6848a491ebc731a91&amp;ItemId=28859&amp;ItemGuid=785db855b78248df93c1a6b7a63e40d2&amp;Data=24")</f>
        <v>https://sed.admsakhalin.ru/Docs/Citizen/_layouts/15/eos/edbtransfer.ashx?SiteId=84ddafa0031f409e9b1dd96f91351621&amp;WebId=b44a2e8f6bd940ffb8577ce52c7585e0&amp;ListId=fd8a59b5757749e6848a491ebc731a91&amp;ItemId=28859&amp;ItemGuid=785db855b78248df93c1a6b7a63e40d2&amp;Data=24</v>
      </c>
    </row>
    <row r="57" spans="1:7" x14ac:dyDescent="0.25">
      <c r="A57" t="s">
        <v>19</v>
      </c>
      <c r="B57" t="s">
        <v>135</v>
      </c>
      <c r="C57" t="s">
        <v>177</v>
      </c>
      <c r="D57" t="s">
        <v>48</v>
      </c>
      <c r="E57" t="s">
        <v>178</v>
      </c>
      <c r="F57" t="str">
        <f t="shared" si="0"/>
        <v>Обращения граждан МО Ногликский ГО</v>
      </c>
      <c r="G57" s="10" t="str">
        <f>HYPERLINK("https://sed.admsakhalin.ru/Docs/Citizen/_layouts/15/eos/edbtransfer.ashx?SiteId=84ddafa0031f409e9b1dd96f91351621&amp;WebId=b44a2e8f6bd940ffb8577ce52c7585e0&amp;ListId=fd8a59b5757749e6848a491ebc731a91&amp;ItemId=28867&amp;ItemGuid=59d6496a07884021b075a77f1f9034dd&amp;Data=24","https://sed.admsakhalin.ru/Docs/Citizen/_layouts/15/eos/edbtransfer.ashx?SiteId=84ddafa0031f409e9b1dd96f91351621&amp;WebId=b44a2e8f6bd940ffb8577ce52c7585e0&amp;ListId=fd8a59b5757749e6848a491ebc731a91&amp;ItemId=28867&amp;ItemGuid=59d6496a07884021b075a77f1f9034dd&amp;Data=24")</f>
        <v>https://sed.admsakhalin.ru/Docs/Citizen/_layouts/15/eos/edbtransfer.ashx?SiteId=84ddafa0031f409e9b1dd96f91351621&amp;WebId=b44a2e8f6bd940ffb8577ce52c7585e0&amp;ListId=fd8a59b5757749e6848a491ebc731a91&amp;ItemId=28867&amp;ItemGuid=59d6496a07884021b075a77f1f9034dd&amp;Data=24</v>
      </c>
    </row>
    <row r="58" spans="1:7" x14ac:dyDescent="0.25">
      <c r="A58" t="s">
        <v>19</v>
      </c>
      <c r="B58" t="s">
        <v>20</v>
      </c>
      <c r="C58" t="s">
        <v>179</v>
      </c>
      <c r="D58" t="s">
        <v>180</v>
      </c>
      <c r="E58" t="s">
        <v>181</v>
      </c>
      <c r="F58" t="str">
        <f t="shared" si="0"/>
        <v>Обращения граждан МО Ногликский ГО</v>
      </c>
      <c r="G58" s="10" t="str">
        <f>HYPERLINK("https://sed.admsakhalin.ru/Docs/Citizen/_layouts/15/eos/edbtransfer.ashx?SiteId=84ddafa0031f409e9b1dd96f91351621&amp;WebId=b44a2e8f6bd940ffb8577ce52c7585e0&amp;ListId=fd8a59b5757749e6848a491ebc731a91&amp;ItemId=29809&amp;ItemGuid=2b496731a814442ca5beaad9d5ec8649&amp;Data=24","https://sed.admsakhalin.ru/Docs/Citizen/_layouts/15/eos/edbtransfer.ashx?SiteId=84ddafa0031f409e9b1dd96f91351621&amp;WebId=b44a2e8f6bd940ffb8577ce52c7585e0&amp;ListId=fd8a59b5757749e6848a491ebc731a91&amp;ItemId=29809&amp;ItemGuid=2b496731a814442ca5beaad9d5ec8649&amp;Data=24")</f>
        <v>https://sed.admsakhalin.ru/Docs/Citizen/_layouts/15/eos/edbtransfer.ashx?SiteId=84ddafa0031f409e9b1dd96f91351621&amp;WebId=b44a2e8f6bd940ffb8577ce52c7585e0&amp;ListId=fd8a59b5757749e6848a491ebc731a91&amp;ItemId=29809&amp;ItemGuid=2b496731a814442ca5beaad9d5ec8649&amp;Data=24</v>
      </c>
    </row>
    <row r="59" spans="1:7" x14ac:dyDescent="0.25">
      <c r="A59" t="s">
        <v>19</v>
      </c>
      <c r="B59" t="s">
        <v>28</v>
      </c>
      <c r="C59" t="s">
        <v>182</v>
      </c>
      <c r="D59" t="s">
        <v>56</v>
      </c>
      <c r="E59" t="s">
        <v>45</v>
      </c>
      <c r="F59" t="str">
        <f t="shared" si="0"/>
        <v>Обращения граждан МО Ногликский ГО</v>
      </c>
      <c r="G59" s="10" t="str">
        <f>HYPERLINK("https://sed.admsakhalin.ru/Docs/Citizen/_layouts/15/eos/edbtransfer.ashx?SiteId=84ddafa0031f409e9b1dd96f91351621&amp;WebId=b44a2e8f6bd940ffb8577ce52c7585e0&amp;ListId=fd8a59b5757749e6848a491ebc731a91&amp;ItemId=29985&amp;ItemGuid=f5b6ac24741640b9a648ad03761a32d9&amp;Data=24","https://sed.admsakhalin.ru/Docs/Citizen/_layouts/15/eos/edbtransfer.ashx?SiteId=84ddafa0031f409e9b1dd96f91351621&amp;WebId=b44a2e8f6bd940ffb8577ce52c7585e0&amp;ListId=fd8a59b5757749e6848a491ebc731a91&amp;ItemId=29985&amp;ItemGuid=f5b6ac24741640b9a648ad03761a32d9&amp;Data=24")</f>
        <v>https://sed.admsakhalin.ru/Docs/Citizen/_layouts/15/eos/edbtransfer.ashx?SiteId=84ddafa0031f409e9b1dd96f91351621&amp;WebId=b44a2e8f6bd940ffb8577ce52c7585e0&amp;ListId=fd8a59b5757749e6848a491ebc731a91&amp;ItemId=29985&amp;ItemGuid=f5b6ac24741640b9a648ad03761a32d9&amp;Data=24</v>
      </c>
    </row>
    <row r="60" spans="1:7" x14ac:dyDescent="0.25">
      <c r="A60" t="s">
        <v>19</v>
      </c>
      <c r="B60" t="s">
        <v>28</v>
      </c>
      <c r="C60" t="s">
        <v>183</v>
      </c>
      <c r="D60" t="s">
        <v>184</v>
      </c>
      <c r="E60" t="s">
        <v>185</v>
      </c>
      <c r="F60" t="str">
        <f t="shared" si="0"/>
        <v>Обращения граждан МО Ногликский ГО</v>
      </c>
      <c r="G60" s="10" t="str">
        <f>HYPERLINK("https://sed.admsakhalin.ru/Docs/Citizen/_layouts/15/eos/edbtransfer.ashx?SiteId=84ddafa0031f409e9b1dd96f91351621&amp;WebId=b44a2e8f6bd940ffb8577ce52c7585e0&amp;ListId=fd8a59b5757749e6848a491ebc731a91&amp;ItemId=27929&amp;ItemGuid=814453d2da924918be5bb226ea04d24d&amp;Data=24","https://sed.admsakhalin.ru/Docs/Citizen/_layouts/15/eos/edbtransfer.ashx?SiteId=84ddafa0031f409e9b1dd96f91351621&amp;WebId=b44a2e8f6bd940ffb8577ce52c7585e0&amp;ListId=fd8a59b5757749e6848a491ebc731a91&amp;ItemId=27929&amp;ItemGuid=814453d2da924918be5bb226ea04d24d&amp;Data=24")</f>
        <v>https://sed.admsakhalin.ru/Docs/Citizen/_layouts/15/eos/edbtransfer.ashx?SiteId=84ddafa0031f409e9b1dd96f91351621&amp;WebId=b44a2e8f6bd940ffb8577ce52c7585e0&amp;ListId=fd8a59b5757749e6848a491ebc731a91&amp;ItemId=27929&amp;ItemGuid=814453d2da924918be5bb226ea04d24d&amp;Data=24</v>
      </c>
    </row>
    <row r="61" spans="1:7" x14ac:dyDescent="0.25">
      <c r="A61" t="s">
        <v>19</v>
      </c>
      <c r="B61" t="s">
        <v>186</v>
      </c>
      <c r="C61" t="s">
        <v>187</v>
      </c>
      <c r="D61" t="s">
        <v>109</v>
      </c>
      <c r="E61" t="s">
        <v>188</v>
      </c>
      <c r="F61" t="str">
        <f t="shared" si="0"/>
        <v>Обращения граждан МО Ногликский ГО</v>
      </c>
      <c r="G61" s="10" t="str">
        <f>HYPERLINK("https://sed.admsakhalin.ru/Docs/Citizen/_layouts/15/eos/edbtransfer.ashx?SiteId=84ddafa0031f409e9b1dd96f91351621&amp;WebId=b44a2e8f6bd940ffb8577ce52c7585e0&amp;ListId=fd8a59b5757749e6848a491ebc731a91&amp;ItemId=29195&amp;ItemGuid=44d36de79ca0458a8fdeb47277c8674d&amp;Data=24","https://sed.admsakhalin.ru/Docs/Citizen/_layouts/15/eos/edbtransfer.ashx?SiteId=84ddafa0031f409e9b1dd96f91351621&amp;WebId=b44a2e8f6bd940ffb8577ce52c7585e0&amp;ListId=fd8a59b5757749e6848a491ebc731a91&amp;ItemId=29195&amp;ItemGuid=44d36de79ca0458a8fdeb47277c8674d&amp;Data=24")</f>
        <v>https://sed.admsakhalin.ru/Docs/Citizen/_layouts/15/eos/edbtransfer.ashx?SiteId=84ddafa0031f409e9b1dd96f91351621&amp;WebId=b44a2e8f6bd940ffb8577ce52c7585e0&amp;ListId=fd8a59b5757749e6848a491ebc731a91&amp;ItemId=29195&amp;ItemGuid=44d36de79ca0458a8fdeb47277c8674d&amp;Data=24</v>
      </c>
    </row>
    <row r="62" spans="1:7" x14ac:dyDescent="0.25">
      <c r="A62" t="s">
        <v>19</v>
      </c>
      <c r="B62" t="s">
        <v>76</v>
      </c>
      <c r="C62" t="s">
        <v>189</v>
      </c>
      <c r="D62" t="s">
        <v>91</v>
      </c>
      <c r="E62" t="s">
        <v>87</v>
      </c>
      <c r="F62" t="str">
        <f t="shared" si="0"/>
        <v>Обращения граждан МО Ногликский ГО</v>
      </c>
      <c r="G62" s="10" t="str">
        <f>HYPERLINK("https://sed.admsakhalin.ru/Docs/Citizen/_layouts/15/eos/edbtransfer.ashx?SiteId=84ddafa0031f409e9b1dd96f91351621&amp;WebId=b44a2e8f6bd940ffb8577ce52c7585e0&amp;ListId=fd8a59b5757749e6848a491ebc731a91&amp;ItemId=29128&amp;ItemGuid=95125e5f604b4431a638b983e3c432d7&amp;Data=24","https://sed.admsakhalin.ru/Docs/Citizen/_layouts/15/eos/edbtransfer.ashx?SiteId=84ddafa0031f409e9b1dd96f91351621&amp;WebId=b44a2e8f6bd940ffb8577ce52c7585e0&amp;ListId=fd8a59b5757749e6848a491ebc731a91&amp;ItemId=29128&amp;ItemGuid=95125e5f604b4431a638b983e3c432d7&amp;Data=24")</f>
        <v>https://sed.admsakhalin.ru/Docs/Citizen/_layouts/15/eos/edbtransfer.ashx?SiteId=84ddafa0031f409e9b1dd96f91351621&amp;WebId=b44a2e8f6bd940ffb8577ce52c7585e0&amp;ListId=fd8a59b5757749e6848a491ebc731a91&amp;ItemId=29128&amp;ItemGuid=95125e5f604b4431a638b983e3c432d7&amp;Data=24</v>
      </c>
    </row>
    <row r="63" spans="1:7" x14ac:dyDescent="0.25">
      <c r="A63" t="s">
        <v>19</v>
      </c>
      <c r="B63" t="s">
        <v>190</v>
      </c>
      <c r="C63" t="s">
        <v>191</v>
      </c>
      <c r="D63" t="s">
        <v>192</v>
      </c>
      <c r="E63" t="s">
        <v>193</v>
      </c>
      <c r="F63" t="str">
        <f t="shared" si="0"/>
        <v>Обращения граждан МО Ногликский ГО</v>
      </c>
      <c r="G63" s="10" t="str">
        <f>HYPERLINK("https://sed.admsakhalin.ru/Docs/Citizen/_layouts/15/eos/edbtransfer.ashx?SiteId=84ddafa0031f409e9b1dd96f91351621&amp;WebId=b44a2e8f6bd940ffb8577ce52c7585e0&amp;ListId=fd8a59b5757749e6848a491ebc731a91&amp;ItemId=28210&amp;ItemGuid=6ed6ccf560ea4679883dba257c4bc1b6&amp;Data=24","https://sed.admsakhalin.ru/Docs/Citizen/_layouts/15/eos/edbtransfer.ashx?SiteId=84ddafa0031f409e9b1dd96f91351621&amp;WebId=b44a2e8f6bd940ffb8577ce52c7585e0&amp;ListId=fd8a59b5757749e6848a491ebc731a91&amp;ItemId=28210&amp;ItemGuid=6ed6ccf560ea4679883dba257c4bc1b6&amp;Data=24")</f>
        <v>https://sed.admsakhalin.ru/Docs/Citizen/_layouts/15/eos/edbtransfer.ashx?SiteId=84ddafa0031f409e9b1dd96f91351621&amp;WebId=b44a2e8f6bd940ffb8577ce52c7585e0&amp;ListId=fd8a59b5757749e6848a491ebc731a91&amp;ItemId=28210&amp;ItemGuid=6ed6ccf560ea4679883dba257c4bc1b6&amp;Data=24</v>
      </c>
    </row>
    <row r="64" spans="1:7" x14ac:dyDescent="0.25">
      <c r="A64" t="s">
        <v>19</v>
      </c>
      <c r="B64" t="s">
        <v>54</v>
      </c>
      <c r="C64" t="s">
        <v>194</v>
      </c>
      <c r="D64" t="s">
        <v>52</v>
      </c>
      <c r="E64" t="s">
        <v>195</v>
      </c>
      <c r="F64" t="str">
        <f t="shared" si="0"/>
        <v>Обращения граждан МО Ногликский ГО</v>
      </c>
      <c r="G64" s="10" t="str">
        <f>HYPERLINK("https://sed.admsakhalin.ru/Docs/Citizen/_layouts/15/eos/edbtransfer.ashx?SiteId=84ddafa0031f409e9b1dd96f91351621&amp;WebId=b44a2e8f6bd940ffb8577ce52c7585e0&amp;ListId=fd8a59b5757749e6848a491ebc731a91&amp;ItemId=28134&amp;ItemGuid=e9a6b37c150047c3bbbcbb1982b884d2&amp;Data=24","https://sed.admsakhalin.ru/Docs/Citizen/_layouts/15/eos/edbtransfer.ashx?SiteId=84ddafa0031f409e9b1dd96f91351621&amp;WebId=b44a2e8f6bd940ffb8577ce52c7585e0&amp;ListId=fd8a59b5757749e6848a491ebc731a91&amp;ItemId=28134&amp;ItemGuid=e9a6b37c150047c3bbbcbb1982b884d2&amp;Data=24")</f>
        <v>https://sed.admsakhalin.ru/Docs/Citizen/_layouts/15/eos/edbtransfer.ashx?SiteId=84ddafa0031f409e9b1dd96f91351621&amp;WebId=b44a2e8f6bd940ffb8577ce52c7585e0&amp;ListId=fd8a59b5757749e6848a491ebc731a91&amp;ItemId=28134&amp;ItemGuid=e9a6b37c150047c3bbbcbb1982b884d2&amp;Data=24</v>
      </c>
    </row>
    <row r="65" spans="1:7" x14ac:dyDescent="0.25">
      <c r="A65" t="s">
        <v>19</v>
      </c>
      <c r="B65" t="s">
        <v>40</v>
      </c>
      <c r="C65" t="s">
        <v>196</v>
      </c>
      <c r="D65" t="s">
        <v>197</v>
      </c>
      <c r="E65" t="s">
        <v>43</v>
      </c>
      <c r="F65" t="str">
        <f t="shared" si="0"/>
        <v>Обращения граждан МО Ногликский ГО</v>
      </c>
      <c r="G65" s="10" t="str">
        <f>HYPERLINK("https://sed.admsakhalin.ru/Docs/Citizen/_layouts/15/eos/edbtransfer.ashx?SiteId=84ddafa0031f409e9b1dd96f91351621&amp;WebId=b44a2e8f6bd940ffb8577ce52c7585e0&amp;ListId=fd8a59b5757749e6848a491ebc731a91&amp;ItemId=30409&amp;ItemGuid=b0a88786ccdd402a95c5bbaa1557d9b4&amp;Data=24","https://sed.admsakhalin.ru/Docs/Citizen/_layouts/15/eos/edbtransfer.ashx?SiteId=84ddafa0031f409e9b1dd96f91351621&amp;WebId=b44a2e8f6bd940ffb8577ce52c7585e0&amp;ListId=fd8a59b5757749e6848a491ebc731a91&amp;ItemId=30409&amp;ItemGuid=b0a88786ccdd402a95c5bbaa1557d9b4&amp;Data=24")</f>
        <v>https://sed.admsakhalin.ru/Docs/Citizen/_layouts/15/eos/edbtransfer.ashx?SiteId=84ddafa0031f409e9b1dd96f91351621&amp;WebId=b44a2e8f6bd940ffb8577ce52c7585e0&amp;ListId=fd8a59b5757749e6848a491ebc731a91&amp;ItemId=30409&amp;ItemGuid=b0a88786ccdd402a95c5bbaa1557d9b4&amp;Data=24</v>
      </c>
    </row>
    <row r="66" spans="1:7" x14ac:dyDescent="0.25">
      <c r="A66" t="s">
        <v>19</v>
      </c>
      <c r="B66" t="s">
        <v>32</v>
      </c>
      <c r="C66" t="s">
        <v>198</v>
      </c>
      <c r="D66" t="s">
        <v>199</v>
      </c>
      <c r="E66" t="s">
        <v>200</v>
      </c>
      <c r="F66" t="str">
        <f t="shared" si="0"/>
        <v>Обращения граждан МО Ногликский ГО</v>
      </c>
      <c r="G66" s="10" t="str">
        <f>HYPERLINK("https://sed.admsakhalin.ru/Docs/Citizen/_layouts/15/eos/edbtransfer.ashx?SiteId=84ddafa0031f409e9b1dd96f91351621&amp;WebId=b44a2e8f6bd940ffb8577ce52c7585e0&amp;ListId=fd8a59b5757749e6848a491ebc731a91&amp;ItemId=29607&amp;ItemGuid=3bf6fb7cb6b14ed48bf5c4d67771badb&amp;Data=24","https://sed.admsakhalin.ru/Docs/Citizen/_layouts/15/eos/edbtransfer.ashx?SiteId=84ddafa0031f409e9b1dd96f91351621&amp;WebId=b44a2e8f6bd940ffb8577ce52c7585e0&amp;ListId=fd8a59b5757749e6848a491ebc731a91&amp;ItemId=29607&amp;ItemGuid=3bf6fb7cb6b14ed48bf5c4d67771badb&amp;Data=24")</f>
        <v>https://sed.admsakhalin.ru/Docs/Citizen/_layouts/15/eos/edbtransfer.ashx?SiteId=84ddafa0031f409e9b1dd96f91351621&amp;WebId=b44a2e8f6bd940ffb8577ce52c7585e0&amp;ListId=fd8a59b5757749e6848a491ebc731a91&amp;ItemId=29607&amp;ItemGuid=3bf6fb7cb6b14ed48bf5c4d67771badb&amp;Data=24</v>
      </c>
    </row>
    <row r="67" spans="1:7" x14ac:dyDescent="0.25">
      <c r="A67" t="s">
        <v>19</v>
      </c>
      <c r="B67" t="s">
        <v>32</v>
      </c>
      <c r="C67" t="s">
        <v>201</v>
      </c>
      <c r="D67" t="s">
        <v>202</v>
      </c>
      <c r="E67" t="s">
        <v>203</v>
      </c>
      <c r="F67" t="str">
        <f t="shared" si="0"/>
        <v>Обращения граждан МО Ногликский ГО</v>
      </c>
      <c r="G67" s="10" t="str">
        <f>HYPERLINK("https://sed.admsakhalin.ru/Docs/Citizen/_layouts/15/eos/edbtransfer.ashx?SiteId=84ddafa0031f409e9b1dd96f91351621&amp;WebId=b44a2e8f6bd940ffb8577ce52c7585e0&amp;ListId=fd8a59b5757749e6848a491ebc731a91&amp;ItemId=30133&amp;ItemGuid=78ff7387c98a4c0dbf20c50ea6beb54e&amp;Data=24","https://sed.admsakhalin.ru/Docs/Citizen/_layouts/15/eos/edbtransfer.ashx?SiteId=84ddafa0031f409e9b1dd96f91351621&amp;WebId=b44a2e8f6bd940ffb8577ce52c7585e0&amp;ListId=fd8a59b5757749e6848a491ebc731a91&amp;ItemId=30133&amp;ItemGuid=78ff7387c98a4c0dbf20c50ea6beb54e&amp;Data=24")</f>
        <v>https://sed.admsakhalin.ru/Docs/Citizen/_layouts/15/eos/edbtransfer.ashx?SiteId=84ddafa0031f409e9b1dd96f91351621&amp;WebId=b44a2e8f6bd940ffb8577ce52c7585e0&amp;ListId=fd8a59b5757749e6848a491ebc731a91&amp;ItemId=30133&amp;ItemGuid=78ff7387c98a4c0dbf20c50ea6beb54e&amp;Data=24</v>
      </c>
    </row>
    <row r="68" spans="1:7" x14ac:dyDescent="0.25">
      <c r="A68" t="s">
        <v>19</v>
      </c>
      <c r="B68" t="s">
        <v>76</v>
      </c>
      <c r="C68" t="s">
        <v>204</v>
      </c>
      <c r="D68" t="s">
        <v>205</v>
      </c>
      <c r="E68" t="s">
        <v>99</v>
      </c>
      <c r="F68" t="str">
        <f t="shared" si="0"/>
        <v>Обращения граждан МО Ногликский ГО</v>
      </c>
      <c r="G68" s="10" t="str">
        <f>HYPERLINK("https://sed.admsakhalin.ru/Docs/Citizen/_layouts/15/eos/edbtransfer.ashx?SiteId=84ddafa0031f409e9b1dd96f91351621&amp;WebId=b44a2e8f6bd940ffb8577ce52c7585e0&amp;ListId=fd8a59b5757749e6848a491ebc731a91&amp;ItemId=29270&amp;ItemGuid=cc49782ed8af49dc8fc3c55031384d5d&amp;Data=24","https://sed.admsakhalin.ru/Docs/Citizen/_layouts/15/eos/edbtransfer.ashx?SiteId=84ddafa0031f409e9b1dd96f91351621&amp;WebId=b44a2e8f6bd940ffb8577ce52c7585e0&amp;ListId=fd8a59b5757749e6848a491ebc731a91&amp;ItemId=29270&amp;ItemGuid=cc49782ed8af49dc8fc3c55031384d5d&amp;Data=24")</f>
        <v>https://sed.admsakhalin.ru/Docs/Citizen/_layouts/15/eos/edbtransfer.ashx?SiteId=84ddafa0031f409e9b1dd96f91351621&amp;WebId=b44a2e8f6bd940ffb8577ce52c7585e0&amp;ListId=fd8a59b5757749e6848a491ebc731a91&amp;ItemId=29270&amp;ItemGuid=cc49782ed8af49dc8fc3c55031384d5d&amp;Data=24</v>
      </c>
    </row>
    <row r="69" spans="1:7" x14ac:dyDescent="0.25">
      <c r="A69" t="s">
        <v>19</v>
      </c>
      <c r="B69" t="s">
        <v>50</v>
      </c>
      <c r="C69" t="s">
        <v>206</v>
      </c>
      <c r="D69" t="s">
        <v>184</v>
      </c>
      <c r="E69" t="s">
        <v>53</v>
      </c>
      <c r="F69" t="str">
        <f t="shared" si="0"/>
        <v>Обращения граждан МО Ногликский ГО</v>
      </c>
      <c r="G69" s="10" t="str">
        <f>HYPERLINK("https://sed.admsakhalin.ru/Docs/Citizen/_layouts/15/eos/edbtransfer.ashx?SiteId=84ddafa0031f409e9b1dd96f91351621&amp;WebId=b44a2e8f6bd940ffb8577ce52c7585e0&amp;ListId=fd8a59b5757749e6848a491ebc731a91&amp;ItemId=27949&amp;ItemGuid=abf86432d7564b1e99d8c6f2791acf78&amp;Data=24","https://sed.admsakhalin.ru/Docs/Citizen/_layouts/15/eos/edbtransfer.ashx?SiteId=84ddafa0031f409e9b1dd96f91351621&amp;WebId=b44a2e8f6bd940ffb8577ce52c7585e0&amp;ListId=fd8a59b5757749e6848a491ebc731a91&amp;ItemId=27949&amp;ItemGuid=abf86432d7564b1e99d8c6f2791acf78&amp;Data=24")</f>
        <v>https://sed.admsakhalin.ru/Docs/Citizen/_layouts/15/eos/edbtransfer.ashx?SiteId=84ddafa0031f409e9b1dd96f91351621&amp;WebId=b44a2e8f6bd940ffb8577ce52c7585e0&amp;ListId=fd8a59b5757749e6848a491ebc731a91&amp;ItemId=27949&amp;ItemGuid=abf86432d7564b1e99d8c6f2791acf78&amp;Data=24</v>
      </c>
    </row>
    <row r="70" spans="1:7" x14ac:dyDescent="0.25">
      <c r="A70" t="s">
        <v>19</v>
      </c>
      <c r="B70" t="s">
        <v>207</v>
      </c>
      <c r="C70" t="s">
        <v>208</v>
      </c>
      <c r="D70" t="s">
        <v>180</v>
      </c>
      <c r="E70" t="s">
        <v>209</v>
      </c>
      <c r="F70" t="str">
        <f t="shared" si="0"/>
        <v>Обращения граждан МО Ногликский ГО</v>
      </c>
      <c r="G70" s="10" t="str">
        <f>HYPERLINK("https://sed.admsakhalin.ru/Docs/Citizen/_layouts/15/eos/edbtransfer.ashx?SiteId=84ddafa0031f409e9b1dd96f91351621&amp;WebId=b44a2e8f6bd940ffb8577ce52c7585e0&amp;ListId=fd8a59b5757749e6848a491ebc731a91&amp;ItemId=29863&amp;ItemGuid=c3ffd28c8522435b977cc7e65a2e5538&amp;Data=24","https://sed.admsakhalin.ru/Docs/Citizen/_layouts/15/eos/edbtransfer.ashx?SiteId=84ddafa0031f409e9b1dd96f91351621&amp;WebId=b44a2e8f6bd940ffb8577ce52c7585e0&amp;ListId=fd8a59b5757749e6848a491ebc731a91&amp;ItemId=29863&amp;ItemGuid=c3ffd28c8522435b977cc7e65a2e5538&amp;Data=24")</f>
        <v>https://sed.admsakhalin.ru/Docs/Citizen/_layouts/15/eos/edbtransfer.ashx?SiteId=84ddafa0031f409e9b1dd96f91351621&amp;WebId=b44a2e8f6bd940ffb8577ce52c7585e0&amp;ListId=fd8a59b5757749e6848a491ebc731a91&amp;ItemId=29863&amp;ItemGuid=c3ffd28c8522435b977cc7e65a2e5538&amp;Data=24</v>
      </c>
    </row>
    <row r="71" spans="1:7" x14ac:dyDescent="0.25">
      <c r="A71" t="s">
        <v>19</v>
      </c>
      <c r="B71" t="s">
        <v>40</v>
      </c>
      <c r="C71" t="s">
        <v>210</v>
      </c>
      <c r="D71" t="s">
        <v>197</v>
      </c>
      <c r="E71" t="s">
        <v>211</v>
      </c>
      <c r="F71" t="str">
        <f t="shared" si="0"/>
        <v>Обращения граждан МО Ногликский ГО</v>
      </c>
      <c r="G71" s="10" t="str">
        <f>HYPERLINK("https://sed.admsakhalin.ru/Docs/Citizen/_layouts/15/eos/edbtransfer.ashx?SiteId=84ddafa0031f409e9b1dd96f91351621&amp;WebId=b44a2e8f6bd940ffb8577ce52c7585e0&amp;ListId=fd8a59b5757749e6848a491ebc731a91&amp;ItemId=30406&amp;ItemGuid=43ae2ba8c22e4442a050c84967d5c338&amp;Data=24","https://sed.admsakhalin.ru/Docs/Citizen/_layouts/15/eos/edbtransfer.ashx?SiteId=84ddafa0031f409e9b1dd96f91351621&amp;WebId=b44a2e8f6bd940ffb8577ce52c7585e0&amp;ListId=fd8a59b5757749e6848a491ebc731a91&amp;ItemId=30406&amp;ItemGuid=43ae2ba8c22e4442a050c84967d5c338&amp;Data=24")</f>
        <v>https://sed.admsakhalin.ru/Docs/Citizen/_layouts/15/eos/edbtransfer.ashx?SiteId=84ddafa0031f409e9b1dd96f91351621&amp;WebId=b44a2e8f6bd940ffb8577ce52c7585e0&amp;ListId=fd8a59b5757749e6848a491ebc731a91&amp;ItemId=30406&amp;ItemGuid=43ae2ba8c22e4442a050c84967d5c338&amp;Data=24</v>
      </c>
    </row>
    <row r="72" spans="1:7" x14ac:dyDescent="0.25">
      <c r="A72" t="s">
        <v>19</v>
      </c>
      <c r="B72" t="s">
        <v>46</v>
      </c>
      <c r="C72" t="s">
        <v>212</v>
      </c>
      <c r="D72" t="s">
        <v>69</v>
      </c>
      <c r="E72" t="s">
        <v>213</v>
      </c>
      <c r="F72" t="str">
        <f t="shared" si="0"/>
        <v>Обращения граждан МО Ногликский ГО</v>
      </c>
      <c r="G72" s="10" t="str">
        <f>HYPERLINK("https://sed.admsakhalin.ru/Docs/Citizen/_layouts/15/eos/edbtransfer.ashx?SiteId=84ddafa0031f409e9b1dd96f91351621&amp;WebId=b44a2e8f6bd940ffb8577ce52c7585e0&amp;ListId=fd8a59b5757749e6848a491ebc731a91&amp;ItemId=30537&amp;ItemGuid=fa6f0d9f4d484fa49e88cc9a4f34c018&amp;Data=24","https://sed.admsakhalin.ru/Docs/Citizen/_layouts/15/eos/edbtransfer.ashx?SiteId=84ddafa0031f409e9b1dd96f91351621&amp;WebId=b44a2e8f6bd940ffb8577ce52c7585e0&amp;ListId=fd8a59b5757749e6848a491ebc731a91&amp;ItemId=30537&amp;ItemGuid=fa6f0d9f4d484fa49e88cc9a4f34c018&amp;Data=24")</f>
        <v>https://sed.admsakhalin.ru/Docs/Citizen/_layouts/15/eos/edbtransfer.ashx?SiteId=84ddafa0031f409e9b1dd96f91351621&amp;WebId=b44a2e8f6bd940ffb8577ce52c7585e0&amp;ListId=fd8a59b5757749e6848a491ebc731a91&amp;ItemId=30537&amp;ItemGuid=fa6f0d9f4d484fa49e88cc9a4f34c018&amp;Data=24</v>
      </c>
    </row>
    <row r="73" spans="1:7" x14ac:dyDescent="0.25">
      <c r="A73" t="s">
        <v>19</v>
      </c>
      <c r="B73" t="s">
        <v>46</v>
      </c>
      <c r="C73" t="s">
        <v>214</v>
      </c>
      <c r="D73" t="s">
        <v>26</v>
      </c>
      <c r="E73" t="s">
        <v>215</v>
      </c>
      <c r="F73" t="str">
        <f t="shared" si="0"/>
        <v>Обращения граждан МО Ногликский ГО</v>
      </c>
      <c r="G73" s="10" t="str">
        <f>HYPERLINK("https://sed.admsakhalin.ru/Docs/Citizen/_layouts/15/eos/edbtransfer.ashx?SiteId=84ddafa0031f409e9b1dd96f91351621&amp;WebId=b44a2e8f6bd940ffb8577ce52c7585e0&amp;ListId=fd8a59b5757749e6848a491ebc731a91&amp;ItemId=28284&amp;ItemGuid=72d5d145a3b9418ba4bed20d868a9565&amp;Data=24","https://sed.admsakhalin.ru/Docs/Citizen/_layouts/15/eos/edbtransfer.ashx?SiteId=84ddafa0031f409e9b1dd96f91351621&amp;WebId=b44a2e8f6bd940ffb8577ce52c7585e0&amp;ListId=fd8a59b5757749e6848a491ebc731a91&amp;ItemId=28284&amp;ItemGuid=72d5d145a3b9418ba4bed20d868a9565&amp;Data=24")</f>
        <v>https://sed.admsakhalin.ru/Docs/Citizen/_layouts/15/eos/edbtransfer.ashx?SiteId=84ddafa0031f409e9b1dd96f91351621&amp;WebId=b44a2e8f6bd940ffb8577ce52c7585e0&amp;ListId=fd8a59b5757749e6848a491ebc731a91&amp;ItemId=28284&amp;ItemGuid=72d5d145a3b9418ba4bed20d868a9565&amp;Data=24</v>
      </c>
    </row>
    <row r="74" spans="1:7" x14ac:dyDescent="0.25">
      <c r="A74" t="s">
        <v>19</v>
      </c>
      <c r="B74" t="s">
        <v>46</v>
      </c>
      <c r="C74" t="s">
        <v>216</v>
      </c>
      <c r="D74" t="s">
        <v>38</v>
      </c>
      <c r="E74" t="s">
        <v>217</v>
      </c>
      <c r="F74" t="str">
        <f t="shared" si="0"/>
        <v>Обращения граждан МО Ногликский ГО</v>
      </c>
      <c r="G74" s="10" t="str">
        <f>HYPERLINK("https://sed.admsakhalin.ru/Docs/Citizen/_layouts/15/eos/edbtransfer.ashx?SiteId=84ddafa0031f409e9b1dd96f91351621&amp;WebId=b44a2e8f6bd940ffb8577ce52c7585e0&amp;ListId=fd8a59b5757749e6848a491ebc731a91&amp;ItemId=28928&amp;ItemGuid=b073346686734746b067d212c6c097c2&amp;Data=24","https://sed.admsakhalin.ru/Docs/Citizen/_layouts/15/eos/edbtransfer.ashx?SiteId=84ddafa0031f409e9b1dd96f91351621&amp;WebId=b44a2e8f6bd940ffb8577ce52c7585e0&amp;ListId=fd8a59b5757749e6848a491ebc731a91&amp;ItemId=28928&amp;ItemGuid=b073346686734746b067d212c6c097c2&amp;Data=24")</f>
        <v>https://sed.admsakhalin.ru/Docs/Citizen/_layouts/15/eos/edbtransfer.ashx?SiteId=84ddafa0031f409e9b1dd96f91351621&amp;WebId=b44a2e8f6bd940ffb8577ce52c7585e0&amp;ListId=fd8a59b5757749e6848a491ebc731a91&amp;ItemId=28928&amp;ItemGuid=b073346686734746b067d212c6c097c2&amp;Data=24</v>
      </c>
    </row>
    <row r="75" spans="1:7" x14ac:dyDescent="0.25">
      <c r="A75" t="s">
        <v>19</v>
      </c>
      <c r="B75" t="s">
        <v>218</v>
      </c>
      <c r="C75" t="s">
        <v>219</v>
      </c>
      <c r="D75" t="s">
        <v>30</v>
      </c>
      <c r="E75" t="s">
        <v>217</v>
      </c>
      <c r="F75" t="str">
        <f t="shared" si="0"/>
        <v>Обращения граждан МО Ногликский ГО</v>
      </c>
      <c r="G75" s="10" t="str">
        <f>HYPERLINK("https://sed.admsakhalin.ru/Docs/Citizen/_layouts/15/eos/edbtransfer.ashx?SiteId=84ddafa0031f409e9b1dd96f91351621&amp;WebId=b44a2e8f6bd940ffb8577ce52c7585e0&amp;ListId=fd8a59b5757749e6848a491ebc731a91&amp;ItemId=29435&amp;ItemGuid=f8153cc4dd7a4dbdaf23d2b0f4d5989e&amp;Data=24","https://sed.admsakhalin.ru/Docs/Citizen/_layouts/15/eos/edbtransfer.ashx?SiteId=84ddafa0031f409e9b1dd96f91351621&amp;WebId=b44a2e8f6bd940ffb8577ce52c7585e0&amp;ListId=fd8a59b5757749e6848a491ebc731a91&amp;ItemId=29435&amp;ItemGuid=f8153cc4dd7a4dbdaf23d2b0f4d5989e&amp;Data=24")</f>
        <v>https://sed.admsakhalin.ru/Docs/Citizen/_layouts/15/eos/edbtransfer.ashx?SiteId=84ddafa0031f409e9b1dd96f91351621&amp;WebId=b44a2e8f6bd940ffb8577ce52c7585e0&amp;ListId=fd8a59b5757749e6848a491ebc731a91&amp;ItemId=29435&amp;ItemGuid=f8153cc4dd7a4dbdaf23d2b0f4d5989e&amp;Data=24</v>
      </c>
    </row>
    <row r="76" spans="1:7" x14ac:dyDescent="0.25">
      <c r="A76" t="s">
        <v>19</v>
      </c>
      <c r="B76" t="s">
        <v>220</v>
      </c>
      <c r="C76" t="s">
        <v>221</v>
      </c>
      <c r="D76" t="s">
        <v>222</v>
      </c>
      <c r="E76" t="s">
        <v>223</v>
      </c>
      <c r="F76" t="str">
        <f t="shared" si="0"/>
        <v>Обращения граждан МО Ногликский ГО</v>
      </c>
      <c r="G76" s="10" t="str">
        <f>HYPERLINK("https://sed.admsakhalin.ru/Docs/Citizen/_layouts/15/eos/edbtransfer.ashx?SiteId=84ddafa0031f409e9b1dd96f91351621&amp;WebId=b44a2e8f6bd940ffb8577ce52c7585e0&amp;ListId=fd8a59b5757749e6848a491ebc731a91&amp;ItemId=28037&amp;ItemGuid=c2faca1ef17944c7b103d405986653a6&amp;Data=24","https://sed.admsakhalin.ru/Docs/Citizen/_layouts/15/eos/edbtransfer.ashx?SiteId=84ddafa0031f409e9b1dd96f91351621&amp;WebId=b44a2e8f6bd940ffb8577ce52c7585e0&amp;ListId=fd8a59b5757749e6848a491ebc731a91&amp;ItemId=28037&amp;ItemGuid=c2faca1ef17944c7b103d405986653a6&amp;Data=24")</f>
        <v>https://sed.admsakhalin.ru/Docs/Citizen/_layouts/15/eos/edbtransfer.ashx?SiteId=84ddafa0031f409e9b1dd96f91351621&amp;WebId=b44a2e8f6bd940ffb8577ce52c7585e0&amp;ListId=fd8a59b5757749e6848a491ebc731a91&amp;ItemId=28037&amp;ItemGuid=c2faca1ef17944c7b103d405986653a6&amp;Data=24</v>
      </c>
    </row>
    <row r="77" spans="1:7" x14ac:dyDescent="0.25">
      <c r="A77" t="s">
        <v>19</v>
      </c>
      <c r="B77" t="s">
        <v>32</v>
      </c>
      <c r="C77" t="s">
        <v>224</v>
      </c>
      <c r="D77" t="s">
        <v>105</v>
      </c>
      <c r="E77" t="s">
        <v>225</v>
      </c>
      <c r="F77" t="str">
        <f t="shared" si="0"/>
        <v>Обращения граждан МО Ногликский ГО</v>
      </c>
      <c r="G77" s="10" t="str">
        <f>HYPERLINK("https://sed.admsakhalin.ru/Docs/Citizen/_layouts/15/eos/edbtransfer.ashx?SiteId=84ddafa0031f409e9b1dd96f91351621&amp;WebId=b44a2e8f6bd940ffb8577ce52c7585e0&amp;ListId=fd8a59b5757749e6848a491ebc731a91&amp;ItemId=28542&amp;ItemGuid=79b037fe0d2d46f3aa0ad5dfc439e62e&amp;Data=24","https://sed.admsakhalin.ru/Docs/Citizen/_layouts/15/eos/edbtransfer.ashx?SiteId=84ddafa0031f409e9b1dd96f91351621&amp;WebId=b44a2e8f6bd940ffb8577ce52c7585e0&amp;ListId=fd8a59b5757749e6848a491ebc731a91&amp;ItemId=28542&amp;ItemGuid=79b037fe0d2d46f3aa0ad5dfc439e62e&amp;Data=24")</f>
        <v>https://sed.admsakhalin.ru/Docs/Citizen/_layouts/15/eos/edbtransfer.ashx?SiteId=84ddafa0031f409e9b1dd96f91351621&amp;WebId=b44a2e8f6bd940ffb8577ce52c7585e0&amp;ListId=fd8a59b5757749e6848a491ebc731a91&amp;ItemId=28542&amp;ItemGuid=79b037fe0d2d46f3aa0ad5dfc439e62e&amp;Data=24</v>
      </c>
    </row>
    <row r="78" spans="1:7" x14ac:dyDescent="0.25">
      <c r="A78" t="s">
        <v>19</v>
      </c>
      <c r="B78" t="s">
        <v>226</v>
      </c>
      <c r="C78" t="s">
        <v>227</v>
      </c>
      <c r="D78" t="s">
        <v>52</v>
      </c>
      <c r="E78" t="s">
        <v>228</v>
      </c>
      <c r="F78" t="str">
        <f t="shared" si="0"/>
        <v>Обращения граждан МО Ногликский ГО</v>
      </c>
      <c r="G78" s="10" t="str">
        <f>HYPERLINK("https://sed.admsakhalin.ru/Docs/Citizen/_layouts/15/eos/edbtransfer.ashx?SiteId=84ddafa0031f409e9b1dd96f91351621&amp;WebId=b44a2e8f6bd940ffb8577ce52c7585e0&amp;ListId=fd8a59b5757749e6848a491ebc731a91&amp;ItemId=28104&amp;ItemGuid=4f0ace6da92e49a0ba83d782d767d989&amp;Data=24","https://sed.admsakhalin.ru/Docs/Citizen/_layouts/15/eos/edbtransfer.ashx?SiteId=84ddafa0031f409e9b1dd96f91351621&amp;WebId=b44a2e8f6bd940ffb8577ce52c7585e0&amp;ListId=fd8a59b5757749e6848a491ebc731a91&amp;ItemId=28104&amp;ItemGuid=4f0ace6da92e49a0ba83d782d767d989&amp;Data=24")</f>
        <v>https://sed.admsakhalin.ru/Docs/Citizen/_layouts/15/eos/edbtransfer.ashx?SiteId=84ddafa0031f409e9b1dd96f91351621&amp;WebId=b44a2e8f6bd940ffb8577ce52c7585e0&amp;ListId=fd8a59b5757749e6848a491ebc731a91&amp;ItemId=28104&amp;ItemGuid=4f0ace6da92e49a0ba83d782d767d989&amp;Data=24</v>
      </c>
    </row>
    <row r="79" spans="1:7" x14ac:dyDescent="0.25">
      <c r="A79" t="s">
        <v>19</v>
      </c>
      <c r="B79" t="s">
        <v>40</v>
      </c>
      <c r="C79" t="s">
        <v>229</v>
      </c>
      <c r="D79" t="s">
        <v>124</v>
      </c>
      <c r="E79" t="s">
        <v>230</v>
      </c>
      <c r="F79" t="str">
        <f t="shared" si="0"/>
        <v>Обращения граждан МО Ногликский ГО</v>
      </c>
      <c r="G79" s="10" t="str">
        <f>HYPERLINK("https://sed.admsakhalin.ru/Docs/Citizen/_layouts/15/eos/edbtransfer.ashx?SiteId=84ddafa0031f409e9b1dd96f91351621&amp;WebId=b44a2e8f6bd940ffb8577ce52c7585e0&amp;ListId=fd8a59b5757749e6848a491ebc731a91&amp;ItemId=30069&amp;ItemGuid=456c49c63c274b3aae62dbaa09f3b300&amp;Data=24","https://sed.admsakhalin.ru/Docs/Citizen/_layouts/15/eos/edbtransfer.ashx?SiteId=84ddafa0031f409e9b1dd96f91351621&amp;WebId=b44a2e8f6bd940ffb8577ce52c7585e0&amp;ListId=fd8a59b5757749e6848a491ebc731a91&amp;ItemId=30069&amp;ItemGuid=456c49c63c274b3aae62dbaa09f3b300&amp;Data=24")</f>
        <v>https://sed.admsakhalin.ru/Docs/Citizen/_layouts/15/eos/edbtransfer.ashx?SiteId=84ddafa0031f409e9b1dd96f91351621&amp;WebId=b44a2e8f6bd940ffb8577ce52c7585e0&amp;ListId=fd8a59b5757749e6848a491ebc731a91&amp;ItemId=30069&amp;ItemGuid=456c49c63c274b3aae62dbaa09f3b300&amp;Data=24</v>
      </c>
    </row>
    <row r="80" spans="1:7" x14ac:dyDescent="0.25">
      <c r="A80" t="s">
        <v>19</v>
      </c>
      <c r="B80" t="s">
        <v>130</v>
      </c>
      <c r="C80" t="s">
        <v>231</v>
      </c>
      <c r="D80" t="s">
        <v>232</v>
      </c>
      <c r="E80" t="s">
        <v>233</v>
      </c>
      <c r="F80" t="str">
        <f t="shared" si="0"/>
        <v>Обращения граждан МО Ногликский ГО</v>
      </c>
      <c r="G80" s="10" t="str">
        <f>HYPERLINK("https://sed.admsakhalin.ru/Docs/Citizen/_layouts/15/eos/edbtransfer.ashx?SiteId=84ddafa0031f409e9b1dd96f91351621&amp;WebId=b44a2e8f6bd940ffb8577ce52c7585e0&amp;ListId=fd8a59b5757749e6848a491ebc731a91&amp;ItemId=30661&amp;ItemGuid=792afcc1bb2b43f796dbdc5b6686dd0c&amp;Data=24","https://sed.admsakhalin.ru/Docs/Citizen/_layouts/15/eos/edbtransfer.ashx?SiteId=84ddafa0031f409e9b1dd96f91351621&amp;WebId=b44a2e8f6bd940ffb8577ce52c7585e0&amp;ListId=fd8a59b5757749e6848a491ebc731a91&amp;ItemId=30661&amp;ItemGuid=792afcc1bb2b43f796dbdc5b6686dd0c&amp;Data=24")</f>
        <v>https://sed.admsakhalin.ru/Docs/Citizen/_layouts/15/eos/edbtransfer.ashx?SiteId=84ddafa0031f409e9b1dd96f91351621&amp;WebId=b44a2e8f6bd940ffb8577ce52c7585e0&amp;ListId=fd8a59b5757749e6848a491ebc731a91&amp;ItemId=30661&amp;ItemGuid=792afcc1bb2b43f796dbdc5b6686dd0c&amp;Data=24</v>
      </c>
    </row>
    <row r="81" spans="1:7" x14ac:dyDescent="0.25">
      <c r="A81" t="s">
        <v>19</v>
      </c>
      <c r="B81" t="s">
        <v>100</v>
      </c>
      <c r="C81" t="s">
        <v>234</v>
      </c>
      <c r="D81" t="s">
        <v>184</v>
      </c>
      <c r="E81" t="s">
        <v>103</v>
      </c>
      <c r="F81" t="str">
        <f t="shared" si="0"/>
        <v>Обращения граждан МО Ногликский ГО</v>
      </c>
      <c r="G81" s="10" t="str">
        <f>HYPERLINK("https://sed.admsakhalin.ru/Docs/Citizen/_layouts/15/eos/edbtransfer.ashx?SiteId=84ddafa0031f409e9b1dd96f91351621&amp;WebId=b44a2e8f6bd940ffb8577ce52c7585e0&amp;ListId=fd8a59b5757749e6848a491ebc731a91&amp;ItemId=27928&amp;ItemGuid=c4bfafed78fd4e429a90dc6a88238107&amp;Data=24","https://sed.admsakhalin.ru/Docs/Citizen/_layouts/15/eos/edbtransfer.ashx?SiteId=84ddafa0031f409e9b1dd96f91351621&amp;WebId=b44a2e8f6bd940ffb8577ce52c7585e0&amp;ListId=fd8a59b5757749e6848a491ebc731a91&amp;ItemId=27928&amp;ItemGuid=c4bfafed78fd4e429a90dc6a88238107&amp;Data=24")</f>
        <v>https://sed.admsakhalin.ru/Docs/Citizen/_layouts/15/eos/edbtransfer.ashx?SiteId=84ddafa0031f409e9b1dd96f91351621&amp;WebId=b44a2e8f6bd940ffb8577ce52c7585e0&amp;ListId=fd8a59b5757749e6848a491ebc731a91&amp;ItemId=27928&amp;ItemGuid=c4bfafed78fd4e429a90dc6a88238107&amp;Data=24</v>
      </c>
    </row>
    <row r="82" spans="1:7" x14ac:dyDescent="0.25">
      <c r="A82" t="s">
        <v>19</v>
      </c>
      <c r="B82" t="s">
        <v>218</v>
      </c>
      <c r="C82" t="s">
        <v>235</v>
      </c>
      <c r="D82" t="s">
        <v>30</v>
      </c>
      <c r="E82" t="s">
        <v>178</v>
      </c>
      <c r="F82" t="str">
        <f t="shared" si="0"/>
        <v>Обращения граждан МО Ногликский ГО</v>
      </c>
      <c r="G82" s="10" t="str">
        <f>HYPERLINK("https://sed.admsakhalin.ru/Docs/Citizen/_layouts/15/eos/edbtransfer.ashx?SiteId=84ddafa0031f409e9b1dd96f91351621&amp;WebId=b44a2e8f6bd940ffb8577ce52c7585e0&amp;ListId=fd8a59b5757749e6848a491ebc731a91&amp;ItemId=29384&amp;ItemGuid=cca69aa73b5a4cf7bf05dc71a3b97595&amp;Data=24","https://sed.admsakhalin.ru/Docs/Citizen/_layouts/15/eos/edbtransfer.ashx?SiteId=84ddafa0031f409e9b1dd96f91351621&amp;WebId=b44a2e8f6bd940ffb8577ce52c7585e0&amp;ListId=fd8a59b5757749e6848a491ebc731a91&amp;ItemId=29384&amp;ItemGuid=cca69aa73b5a4cf7bf05dc71a3b97595&amp;Data=24")</f>
        <v>https://sed.admsakhalin.ru/Docs/Citizen/_layouts/15/eos/edbtransfer.ashx?SiteId=84ddafa0031f409e9b1dd96f91351621&amp;WebId=b44a2e8f6bd940ffb8577ce52c7585e0&amp;ListId=fd8a59b5757749e6848a491ebc731a91&amp;ItemId=29384&amp;ItemGuid=cca69aa73b5a4cf7bf05dc71a3b97595&amp;Data=24</v>
      </c>
    </row>
    <row r="83" spans="1:7" x14ac:dyDescent="0.25">
      <c r="A83" t="s">
        <v>19</v>
      </c>
      <c r="B83" t="s">
        <v>100</v>
      </c>
      <c r="C83" t="s">
        <v>236</v>
      </c>
      <c r="D83" t="s">
        <v>26</v>
      </c>
      <c r="E83" t="s">
        <v>103</v>
      </c>
      <c r="F83" t="str">
        <f t="shared" si="0"/>
        <v>Обращения граждан МО Ногликский ГО</v>
      </c>
      <c r="G83" s="10" t="str">
        <f>HYPERLINK("https://sed.admsakhalin.ru/Docs/Citizen/_layouts/15/eos/edbtransfer.ashx?SiteId=84ddafa0031f409e9b1dd96f91351621&amp;WebId=b44a2e8f6bd940ffb8577ce52c7585e0&amp;ListId=fd8a59b5757749e6848a491ebc731a91&amp;ItemId=28248&amp;ItemGuid=90e60089454d4f3db173dea0b490dc80&amp;Data=24","https://sed.admsakhalin.ru/Docs/Citizen/_layouts/15/eos/edbtransfer.ashx?SiteId=84ddafa0031f409e9b1dd96f91351621&amp;WebId=b44a2e8f6bd940ffb8577ce52c7585e0&amp;ListId=fd8a59b5757749e6848a491ebc731a91&amp;ItemId=28248&amp;ItemGuid=90e60089454d4f3db173dea0b490dc80&amp;Data=24")</f>
        <v>https://sed.admsakhalin.ru/Docs/Citizen/_layouts/15/eos/edbtransfer.ashx?SiteId=84ddafa0031f409e9b1dd96f91351621&amp;WebId=b44a2e8f6bd940ffb8577ce52c7585e0&amp;ListId=fd8a59b5757749e6848a491ebc731a91&amp;ItemId=28248&amp;ItemGuid=90e60089454d4f3db173dea0b490dc80&amp;Data=24</v>
      </c>
    </row>
    <row r="84" spans="1:7" x14ac:dyDescent="0.25">
      <c r="A84" t="s">
        <v>19</v>
      </c>
      <c r="B84" t="s">
        <v>226</v>
      </c>
      <c r="C84" t="s">
        <v>237</v>
      </c>
      <c r="D84" t="s">
        <v>238</v>
      </c>
      <c r="E84" t="s">
        <v>239</v>
      </c>
      <c r="F84" t="str">
        <f t="shared" si="0"/>
        <v>Обращения граждан МО Ногликский ГО</v>
      </c>
      <c r="G84" s="10" t="str">
        <f>HYPERLINK("https://sed.admsakhalin.ru/Docs/Citizen/_layouts/15/eos/edbtransfer.ashx?SiteId=84ddafa0031f409e9b1dd96f91351621&amp;WebId=b44a2e8f6bd940ffb8577ce52c7585e0&amp;ListId=fd8a59b5757749e6848a491ebc731a91&amp;ItemId=30763&amp;ItemGuid=98915187b8e248868e70e0861fa5363a&amp;Data=24","https://sed.admsakhalin.ru/Docs/Citizen/_layouts/15/eos/edbtransfer.ashx?SiteId=84ddafa0031f409e9b1dd96f91351621&amp;WebId=b44a2e8f6bd940ffb8577ce52c7585e0&amp;ListId=fd8a59b5757749e6848a491ebc731a91&amp;ItemId=30763&amp;ItemGuid=98915187b8e248868e70e0861fa5363a&amp;Data=24")</f>
        <v>https://sed.admsakhalin.ru/Docs/Citizen/_layouts/15/eos/edbtransfer.ashx?SiteId=84ddafa0031f409e9b1dd96f91351621&amp;WebId=b44a2e8f6bd940ffb8577ce52c7585e0&amp;ListId=fd8a59b5757749e6848a491ebc731a91&amp;ItemId=30763&amp;ItemGuid=98915187b8e248868e70e0861fa5363a&amp;Data=24</v>
      </c>
    </row>
    <row r="85" spans="1:7" x14ac:dyDescent="0.25">
      <c r="A85" t="s">
        <v>19</v>
      </c>
      <c r="B85" t="s">
        <v>116</v>
      </c>
      <c r="C85" t="s">
        <v>240</v>
      </c>
      <c r="D85" t="s">
        <v>184</v>
      </c>
      <c r="E85" t="s">
        <v>241</v>
      </c>
      <c r="F85" t="str">
        <f t="shared" si="0"/>
        <v>Обращения граждан МО Ногликский ГО</v>
      </c>
      <c r="G85" s="10" t="str">
        <f>HYPERLINK("https://sed.admsakhalin.ru/Docs/Citizen/_layouts/15/eos/edbtransfer.ashx?SiteId=84ddafa0031f409e9b1dd96f91351621&amp;WebId=b44a2e8f6bd940ffb8577ce52c7585e0&amp;ListId=fd8a59b5757749e6848a491ebc731a91&amp;ItemId=27919&amp;ItemGuid=d860d78a56d44925ae0fe0b55304d5bc&amp;Data=24","https://sed.admsakhalin.ru/Docs/Citizen/_layouts/15/eos/edbtransfer.ashx?SiteId=84ddafa0031f409e9b1dd96f91351621&amp;WebId=b44a2e8f6bd940ffb8577ce52c7585e0&amp;ListId=fd8a59b5757749e6848a491ebc731a91&amp;ItemId=27919&amp;ItemGuid=d860d78a56d44925ae0fe0b55304d5bc&amp;Data=24")</f>
        <v>https://sed.admsakhalin.ru/Docs/Citizen/_layouts/15/eos/edbtransfer.ashx?SiteId=84ddafa0031f409e9b1dd96f91351621&amp;WebId=b44a2e8f6bd940ffb8577ce52c7585e0&amp;ListId=fd8a59b5757749e6848a491ebc731a91&amp;ItemId=27919&amp;ItemGuid=d860d78a56d44925ae0fe0b55304d5bc&amp;Data=24</v>
      </c>
    </row>
    <row r="86" spans="1:7" x14ac:dyDescent="0.25">
      <c r="A86" t="s">
        <v>19</v>
      </c>
      <c r="B86" t="s">
        <v>80</v>
      </c>
      <c r="C86" t="s">
        <v>242</v>
      </c>
      <c r="D86" t="s">
        <v>48</v>
      </c>
      <c r="E86" t="s">
        <v>243</v>
      </c>
      <c r="F86" t="str">
        <f t="shared" si="0"/>
        <v>Обращения граждан МО Ногликский ГО</v>
      </c>
      <c r="G86" s="10" t="str">
        <f>HYPERLINK("https://sed.admsakhalin.ru/Docs/Citizen/_layouts/15/eos/edbtransfer.ashx?SiteId=84ddafa0031f409e9b1dd96f91351621&amp;WebId=b44a2e8f6bd940ffb8577ce52c7585e0&amp;ListId=fd8a59b5757749e6848a491ebc731a91&amp;ItemId=28865&amp;ItemGuid=5d4d18d3a1d047e2ba9ce2f5c37e5072&amp;Data=24","https://sed.admsakhalin.ru/Docs/Citizen/_layouts/15/eos/edbtransfer.ashx?SiteId=84ddafa0031f409e9b1dd96f91351621&amp;WebId=b44a2e8f6bd940ffb8577ce52c7585e0&amp;ListId=fd8a59b5757749e6848a491ebc731a91&amp;ItemId=28865&amp;ItemGuid=5d4d18d3a1d047e2ba9ce2f5c37e5072&amp;Data=24")</f>
        <v>https://sed.admsakhalin.ru/Docs/Citizen/_layouts/15/eos/edbtransfer.ashx?SiteId=84ddafa0031f409e9b1dd96f91351621&amp;WebId=b44a2e8f6bd940ffb8577ce52c7585e0&amp;ListId=fd8a59b5757749e6848a491ebc731a91&amp;ItemId=28865&amp;ItemGuid=5d4d18d3a1d047e2ba9ce2f5c37e5072&amp;Data=24</v>
      </c>
    </row>
    <row r="87" spans="1:7" x14ac:dyDescent="0.25">
      <c r="A87" t="s">
        <v>19</v>
      </c>
      <c r="B87" t="s">
        <v>218</v>
      </c>
      <c r="C87" t="s">
        <v>244</v>
      </c>
      <c r="D87" t="s">
        <v>30</v>
      </c>
      <c r="E87" t="s">
        <v>245</v>
      </c>
      <c r="F87" t="str">
        <f t="shared" si="0"/>
        <v>Обращения граждан МО Ногликский ГО</v>
      </c>
      <c r="G87" s="10" t="str">
        <f>HYPERLINK("https://sed.admsakhalin.ru/Docs/Citizen/_layouts/15/eos/edbtransfer.ashx?SiteId=84ddafa0031f409e9b1dd96f91351621&amp;WebId=b44a2e8f6bd940ffb8577ce52c7585e0&amp;ListId=fd8a59b5757749e6848a491ebc731a91&amp;ItemId=29392&amp;ItemGuid=72bd0eda87664238adade406648e7fcb&amp;Data=24","https://sed.admsakhalin.ru/Docs/Citizen/_layouts/15/eos/edbtransfer.ashx?SiteId=84ddafa0031f409e9b1dd96f91351621&amp;WebId=b44a2e8f6bd940ffb8577ce52c7585e0&amp;ListId=fd8a59b5757749e6848a491ebc731a91&amp;ItemId=29392&amp;ItemGuid=72bd0eda87664238adade406648e7fcb&amp;Data=24")</f>
        <v>https://sed.admsakhalin.ru/Docs/Citizen/_layouts/15/eos/edbtransfer.ashx?SiteId=84ddafa0031f409e9b1dd96f91351621&amp;WebId=b44a2e8f6bd940ffb8577ce52c7585e0&amp;ListId=fd8a59b5757749e6848a491ebc731a91&amp;ItemId=29392&amp;ItemGuid=72bd0eda87664238adade406648e7fcb&amp;Data=24</v>
      </c>
    </row>
    <row r="88" spans="1:7" x14ac:dyDescent="0.25">
      <c r="A88" t="s">
        <v>19</v>
      </c>
      <c r="B88" t="s">
        <v>120</v>
      </c>
      <c r="C88" t="s">
        <v>246</v>
      </c>
      <c r="D88" t="s">
        <v>30</v>
      </c>
      <c r="E88" t="s">
        <v>247</v>
      </c>
      <c r="F88" t="str">
        <f t="shared" si="0"/>
        <v>Обращения граждан МО Ногликский ГО</v>
      </c>
      <c r="G88" s="10" t="str">
        <f>HYPERLINK("https://sed.admsakhalin.ru/Docs/Citizen/_layouts/15/eos/edbtransfer.ashx?SiteId=84ddafa0031f409e9b1dd96f91351621&amp;WebId=b44a2e8f6bd940ffb8577ce52c7585e0&amp;ListId=fd8a59b5757749e6848a491ebc731a91&amp;ItemId=29372&amp;ItemGuid=c5367d26374d41a88866e5018c9a1c8a&amp;Data=24","https://sed.admsakhalin.ru/Docs/Citizen/_layouts/15/eos/edbtransfer.ashx?SiteId=84ddafa0031f409e9b1dd96f91351621&amp;WebId=b44a2e8f6bd940ffb8577ce52c7585e0&amp;ListId=fd8a59b5757749e6848a491ebc731a91&amp;ItemId=29372&amp;ItemGuid=c5367d26374d41a88866e5018c9a1c8a&amp;Data=24")</f>
        <v>https://sed.admsakhalin.ru/Docs/Citizen/_layouts/15/eos/edbtransfer.ashx?SiteId=84ddafa0031f409e9b1dd96f91351621&amp;WebId=b44a2e8f6bd940ffb8577ce52c7585e0&amp;ListId=fd8a59b5757749e6848a491ebc731a91&amp;ItemId=29372&amp;ItemGuid=c5367d26374d41a88866e5018c9a1c8a&amp;Data=24</v>
      </c>
    </row>
    <row r="89" spans="1:7" x14ac:dyDescent="0.25">
      <c r="A89" t="s">
        <v>19</v>
      </c>
      <c r="B89" t="s">
        <v>207</v>
      </c>
      <c r="C89" t="s">
        <v>248</v>
      </c>
      <c r="D89" t="s">
        <v>249</v>
      </c>
      <c r="E89" t="s">
        <v>250</v>
      </c>
      <c r="F89" t="str">
        <f t="shared" si="0"/>
        <v>Обращения граждан МО Ногликский ГО</v>
      </c>
      <c r="G89" s="10" t="str">
        <f>HYPERLINK("https://sed.admsakhalin.ru/Docs/Citizen/_layouts/15/eos/edbtransfer.ashx?SiteId=84ddafa0031f409e9b1dd96f91351621&amp;WebId=b44a2e8f6bd940ffb8577ce52c7585e0&amp;ListId=fd8a59b5757749e6848a491ebc731a91&amp;ItemId=30822&amp;ItemGuid=c5803147d8774e00ac11e573a753326f&amp;Data=24","https://sed.admsakhalin.ru/Docs/Citizen/_layouts/15/eos/edbtransfer.ashx?SiteId=84ddafa0031f409e9b1dd96f91351621&amp;WebId=b44a2e8f6bd940ffb8577ce52c7585e0&amp;ListId=fd8a59b5757749e6848a491ebc731a91&amp;ItemId=30822&amp;ItemGuid=c5803147d8774e00ac11e573a753326f&amp;Data=24")</f>
        <v>https://sed.admsakhalin.ru/Docs/Citizen/_layouts/15/eos/edbtransfer.ashx?SiteId=84ddafa0031f409e9b1dd96f91351621&amp;WebId=b44a2e8f6bd940ffb8577ce52c7585e0&amp;ListId=fd8a59b5757749e6848a491ebc731a91&amp;ItemId=30822&amp;ItemGuid=c5803147d8774e00ac11e573a753326f&amp;Data=24</v>
      </c>
    </row>
    <row r="90" spans="1:7" x14ac:dyDescent="0.25">
      <c r="A90" t="s">
        <v>19</v>
      </c>
      <c r="B90" t="s">
        <v>100</v>
      </c>
      <c r="C90" t="s">
        <v>251</v>
      </c>
      <c r="D90" t="s">
        <v>26</v>
      </c>
      <c r="E90" t="s">
        <v>103</v>
      </c>
      <c r="F90" t="str">
        <f t="shared" si="0"/>
        <v>Обращения граждан МО Ногликский ГО</v>
      </c>
      <c r="G90" s="10" t="str">
        <f>HYPERLINK("https://sed.admsakhalin.ru/Docs/Citizen/_layouts/15/eos/edbtransfer.ashx?SiteId=84ddafa0031f409e9b1dd96f91351621&amp;WebId=b44a2e8f6bd940ffb8577ce52c7585e0&amp;ListId=fd8a59b5757749e6848a491ebc731a91&amp;ItemId=28245&amp;ItemGuid=b3bc6edb24bb48348463e65558e870fd&amp;Data=24","https://sed.admsakhalin.ru/Docs/Citizen/_layouts/15/eos/edbtransfer.ashx?SiteId=84ddafa0031f409e9b1dd96f91351621&amp;WebId=b44a2e8f6bd940ffb8577ce52c7585e0&amp;ListId=fd8a59b5757749e6848a491ebc731a91&amp;ItemId=28245&amp;ItemGuid=b3bc6edb24bb48348463e65558e870fd&amp;Data=24")</f>
        <v>https://sed.admsakhalin.ru/Docs/Citizen/_layouts/15/eos/edbtransfer.ashx?SiteId=84ddafa0031f409e9b1dd96f91351621&amp;WebId=b44a2e8f6bd940ffb8577ce52c7585e0&amp;ListId=fd8a59b5757749e6848a491ebc731a91&amp;ItemId=28245&amp;ItemGuid=b3bc6edb24bb48348463e65558e870fd&amp;Data=24</v>
      </c>
    </row>
    <row r="91" spans="1:7" x14ac:dyDescent="0.25">
      <c r="A91" t="s">
        <v>19</v>
      </c>
      <c r="B91" t="s">
        <v>28</v>
      </c>
      <c r="C91" t="s">
        <v>252</v>
      </c>
      <c r="D91" t="s">
        <v>69</v>
      </c>
      <c r="E91" t="s">
        <v>45</v>
      </c>
      <c r="F91" t="str">
        <f t="shared" si="0"/>
        <v>Обращения граждан МО Ногликский ГО</v>
      </c>
      <c r="G91" s="10" t="str">
        <f>HYPERLINK("https://sed.admsakhalin.ru/Docs/Citizen/_layouts/15/eos/edbtransfer.ashx?SiteId=84ddafa0031f409e9b1dd96f91351621&amp;WebId=b44a2e8f6bd940ffb8577ce52c7585e0&amp;ListId=fd8a59b5757749e6848a491ebc731a91&amp;ItemId=30533&amp;ItemGuid=1cfa019b570c490a966be6ef14d739d2&amp;Data=24","https://sed.admsakhalin.ru/Docs/Citizen/_layouts/15/eos/edbtransfer.ashx?SiteId=84ddafa0031f409e9b1dd96f91351621&amp;WebId=b44a2e8f6bd940ffb8577ce52c7585e0&amp;ListId=fd8a59b5757749e6848a491ebc731a91&amp;ItemId=30533&amp;ItemGuid=1cfa019b570c490a966be6ef14d739d2&amp;Data=24")</f>
        <v>https://sed.admsakhalin.ru/Docs/Citizen/_layouts/15/eos/edbtransfer.ashx?SiteId=84ddafa0031f409e9b1dd96f91351621&amp;WebId=b44a2e8f6bd940ffb8577ce52c7585e0&amp;ListId=fd8a59b5757749e6848a491ebc731a91&amp;ItemId=30533&amp;ItemGuid=1cfa019b570c490a966be6ef14d739d2&amp;Data=24</v>
      </c>
    </row>
    <row r="92" spans="1:7" x14ac:dyDescent="0.25">
      <c r="A92" t="s">
        <v>19</v>
      </c>
      <c r="B92" t="s">
        <v>40</v>
      </c>
      <c r="C92" t="s">
        <v>253</v>
      </c>
      <c r="D92" t="s">
        <v>109</v>
      </c>
      <c r="E92" t="s">
        <v>254</v>
      </c>
      <c r="F92" t="str">
        <f t="shared" si="0"/>
        <v>Обращения граждан МО Ногликский ГО</v>
      </c>
      <c r="G92" s="10" t="str">
        <f>HYPERLINK("https://sed.admsakhalin.ru/Docs/Citizen/_layouts/15/eos/edbtransfer.ashx?SiteId=84ddafa0031f409e9b1dd96f91351621&amp;WebId=b44a2e8f6bd940ffb8577ce52c7585e0&amp;ListId=fd8a59b5757749e6848a491ebc731a91&amp;ItemId=29187&amp;ItemGuid=01a6ec7badbe4df89880eb1ce8cb4ebe&amp;Data=24","https://sed.admsakhalin.ru/Docs/Citizen/_layouts/15/eos/edbtransfer.ashx?SiteId=84ddafa0031f409e9b1dd96f91351621&amp;WebId=b44a2e8f6bd940ffb8577ce52c7585e0&amp;ListId=fd8a59b5757749e6848a491ebc731a91&amp;ItemId=29187&amp;ItemGuid=01a6ec7badbe4df89880eb1ce8cb4ebe&amp;Data=24")</f>
        <v>https://sed.admsakhalin.ru/Docs/Citizen/_layouts/15/eos/edbtransfer.ashx?SiteId=84ddafa0031f409e9b1dd96f91351621&amp;WebId=b44a2e8f6bd940ffb8577ce52c7585e0&amp;ListId=fd8a59b5757749e6848a491ebc731a91&amp;ItemId=29187&amp;ItemGuid=01a6ec7badbe4df89880eb1ce8cb4ebe&amp;Data=24</v>
      </c>
    </row>
    <row r="93" spans="1:7" x14ac:dyDescent="0.25">
      <c r="A93" t="s">
        <v>19</v>
      </c>
      <c r="B93" t="s">
        <v>28</v>
      </c>
      <c r="C93" t="s">
        <v>255</v>
      </c>
      <c r="D93" t="s">
        <v>26</v>
      </c>
      <c r="E93" t="s">
        <v>256</v>
      </c>
      <c r="F93" t="str">
        <f t="shared" si="0"/>
        <v>Обращения граждан МО Ногликский ГО</v>
      </c>
      <c r="G93" s="10" t="str">
        <f>HYPERLINK("https://sed.admsakhalin.ru/Docs/Citizen/_layouts/15/eos/edbtransfer.ashx?SiteId=84ddafa0031f409e9b1dd96f91351621&amp;WebId=b44a2e8f6bd940ffb8577ce52c7585e0&amp;ListId=fd8a59b5757749e6848a491ebc731a91&amp;ItemId=28235&amp;ItemGuid=69448bdd75e340d7b43beb2218b74516&amp;Data=24","https://sed.admsakhalin.ru/Docs/Citizen/_layouts/15/eos/edbtransfer.ashx?SiteId=84ddafa0031f409e9b1dd96f91351621&amp;WebId=b44a2e8f6bd940ffb8577ce52c7585e0&amp;ListId=fd8a59b5757749e6848a491ebc731a91&amp;ItemId=28235&amp;ItemGuid=69448bdd75e340d7b43beb2218b74516&amp;Data=24")</f>
        <v>https://sed.admsakhalin.ru/Docs/Citizen/_layouts/15/eos/edbtransfer.ashx?SiteId=84ddafa0031f409e9b1dd96f91351621&amp;WebId=b44a2e8f6bd940ffb8577ce52c7585e0&amp;ListId=fd8a59b5757749e6848a491ebc731a91&amp;ItemId=28235&amp;ItemGuid=69448bdd75e340d7b43beb2218b74516&amp;Data=24</v>
      </c>
    </row>
    <row r="94" spans="1:7" x14ac:dyDescent="0.25">
      <c r="A94" t="s">
        <v>19</v>
      </c>
      <c r="B94" t="s">
        <v>257</v>
      </c>
      <c r="C94" t="s">
        <v>258</v>
      </c>
      <c r="D94" t="s">
        <v>102</v>
      </c>
      <c r="E94" t="s">
        <v>259</v>
      </c>
      <c r="F94" t="str">
        <f t="shared" si="0"/>
        <v>Обращения граждан МО Ногликский ГО</v>
      </c>
      <c r="G94" s="10" t="str">
        <f>HYPERLINK("https://sed.admsakhalin.ru/Docs/Citizen/_layouts/15/eos/edbtransfer.ashx?SiteId=84ddafa0031f409e9b1dd96f91351621&amp;WebId=b44a2e8f6bd940ffb8577ce52c7585e0&amp;ListId=fd8a59b5757749e6848a491ebc731a91&amp;ItemId=28331&amp;ItemGuid=ebca8df1e5014511b3e8ee0d4c0556cd&amp;Data=24","https://sed.admsakhalin.ru/Docs/Citizen/_layouts/15/eos/edbtransfer.ashx?SiteId=84ddafa0031f409e9b1dd96f91351621&amp;WebId=b44a2e8f6bd940ffb8577ce52c7585e0&amp;ListId=fd8a59b5757749e6848a491ebc731a91&amp;ItemId=28331&amp;ItemGuid=ebca8df1e5014511b3e8ee0d4c0556cd&amp;Data=24")</f>
        <v>https://sed.admsakhalin.ru/Docs/Citizen/_layouts/15/eos/edbtransfer.ashx?SiteId=84ddafa0031f409e9b1dd96f91351621&amp;WebId=b44a2e8f6bd940ffb8577ce52c7585e0&amp;ListId=fd8a59b5757749e6848a491ebc731a91&amp;ItemId=28331&amp;ItemGuid=ebca8df1e5014511b3e8ee0d4c0556cd&amp;Data=24</v>
      </c>
    </row>
    <row r="95" spans="1:7" x14ac:dyDescent="0.25">
      <c r="A95" t="s">
        <v>19</v>
      </c>
      <c r="B95" t="s">
        <v>40</v>
      </c>
      <c r="C95" t="s">
        <v>260</v>
      </c>
      <c r="D95" t="s">
        <v>38</v>
      </c>
      <c r="E95" t="s">
        <v>63</v>
      </c>
      <c r="F95" t="str">
        <f t="shared" si="0"/>
        <v>Обращения граждан МО Ногликский ГО</v>
      </c>
      <c r="G95" s="10" t="str">
        <f>HYPERLINK("https://sed.admsakhalin.ru/Docs/Citizen/_layouts/15/eos/edbtransfer.ashx?SiteId=84ddafa0031f409e9b1dd96f91351621&amp;WebId=b44a2e8f6bd940ffb8577ce52c7585e0&amp;ListId=fd8a59b5757749e6848a491ebc731a91&amp;ItemId=28922&amp;ItemGuid=8e7621930ac74167a1a8ee5ed89a33f8&amp;Data=24","https://sed.admsakhalin.ru/Docs/Citizen/_layouts/15/eos/edbtransfer.ashx?SiteId=84ddafa0031f409e9b1dd96f91351621&amp;WebId=b44a2e8f6bd940ffb8577ce52c7585e0&amp;ListId=fd8a59b5757749e6848a491ebc731a91&amp;ItemId=28922&amp;ItemGuid=8e7621930ac74167a1a8ee5ed89a33f8&amp;Data=24")</f>
        <v>https://sed.admsakhalin.ru/Docs/Citizen/_layouts/15/eos/edbtransfer.ashx?SiteId=84ddafa0031f409e9b1dd96f91351621&amp;WebId=b44a2e8f6bd940ffb8577ce52c7585e0&amp;ListId=fd8a59b5757749e6848a491ebc731a91&amp;ItemId=28922&amp;ItemGuid=8e7621930ac74167a1a8ee5ed89a33f8&amp;Data=24</v>
      </c>
    </row>
    <row r="96" spans="1:7" x14ac:dyDescent="0.25">
      <c r="A96" t="s">
        <v>19</v>
      </c>
      <c r="B96" t="s">
        <v>261</v>
      </c>
      <c r="C96" t="s">
        <v>262</v>
      </c>
      <c r="D96" t="s">
        <v>154</v>
      </c>
      <c r="E96" t="s">
        <v>263</v>
      </c>
      <c r="F96" t="str">
        <f t="shared" si="0"/>
        <v>Обращения граждан МО Ногликский ГО</v>
      </c>
      <c r="G96" s="10" t="str">
        <f>HYPERLINK("https://sed.admsakhalin.ru/Docs/Citizen/_layouts/15/eos/edbtransfer.ashx?SiteId=84ddafa0031f409e9b1dd96f91351621&amp;WebId=b44a2e8f6bd940ffb8577ce52c7585e0&amp;ListId=fd8a59b5757749e6848a491ebc731a91&amp;ItemId=30030&amp;ItemGuid=883aa36e0121441293d3f0ce311f6378&amp;Data=24","https://sed.admsakhalin.ru/Docs/Citizen/_layouts/15/eos/edbtransfer.ashx?SiteId=84ddafa0031f409e9b1dd96f91351621&amp;WebId=b44a2e8f6bd940ffb8577ce52c7585e0&amp;ListId=fd8a59b5757749e6848a491ebc731a91&amp;ItemId=30030&amp;ItemGuid=883aa36e0121441293d3f0ce311f6378&amp;Data=24")</f>
        <v>https://sed.admsakhalin.ru/Docs/Citizen/_layouts/15/eos/edbtransfer.ashx?SiteId=84ddafa0031f409e9b1dd96f91351621&amp;WebId=b44a2e8f6bd940ffb8577ce52c7585e0&amp;ListId=fd8a59b5757749e6848a491ebc731a91&amp;ItemId=30030&amp;ItemGuid=883aa36e0121441293d3f0ce311f6378&amp;Data=24</v>
      </c>
    </row>
    <row r="97" spans="1:7" x14ac:dyDescent="0.25">
      <c r="A97" t="s">
        <v>19</v>
      </c>
      <c r="B97" t="s">
        <v>264</v>
      </c>
      <c r="C97" t="s">
        <v>265</v>
      </c>
      <c r="D97" t="s">
        <v>102</v>
      </c>
      <c r="E97" t="s">
        <v>266</v>
      </c>
      <c r="F97" t="str">
        <f t="shared" si="0"/>
        <v>Обращения граждан МО Ногликский ГО</v>
      </c>
      <c r="G97" s="10" t="str">
        <f>HYPERLINK("https://sed.admsakhalin.ru/Docs/Citizen/_layouts/15/eos/edbtransfer.ashx?SiteId=84ddafa0031f409e9b1dd96f91351621&amp;WebId=b44a2e8f6bd940ffb8577ce52c7585e0&amp;ListId=fd8a59b5757749e6848a491ebc731a91&amp;ItemId=28362&amp;ItemGuid=483b8e489db14a1689f9f11f77adf4f1&amp;Data=24","https://sed.admsakhalin.ru/Docs/Citizen/_layouts/15/eos/edbtransfer.ashx?SiteId=84ddafa0031f409e9b1dd96f91351621&amp;WebId=b44a2e8f6bd940ffb8577ce52c7585e0&amp;ListId=fd8a59b5757749e6848a491ebc731a91&amp;ItemId=28362&amp;ItemGuid=483b8e489db14a1689f9f11f77adf4f1&amp;Data=24")</f>
        <v>https://sed.admsakhalin.ru/Docs/Citizen/_layouts/15/eos/edbtransfer.ashx?SiteId=84ddafa0031f409e9b1dd96f91351621&amp;WebId=b44a2e8f6bd940ffb8577ce52c7585e0&amp;ListId=fd8a59b5757749e6848a491ebc731a91&amp;ItemId=28362&amp;ItemGuid=483b8e489db14a1689f9f11f77adf4f1&amp;Data=24</v>
      </c>
    </row>
    <row r="98" spans="1:7" x14ac:dyDescent="0.25">
      <c r="A98" t="s">
        <v>19</v>
      </c>
      <c r="B98" t="s">
        <v>267</v>
      </c>
      <c r="C98" t="s">
        <v>268</v>
      </c>
      <c r="D98" t="s">
        <v>180</v>
      </c>
      <c r="E98" t="s">
        <v>269</v>
      </c>
      <c r="F98" t="str">
        <f t="shared" si="0"/>
        <v>Обращения граждан МО Ногликский ГО</v>
      </c>
      <c r="G98" s="10" t="str">
        <f>HYPERLINK("https://sed.admsakhalin.ru/Docs/Citizen/_layouts/15/eos/edbtransfer.ashx?SiteId=84ddafa0031f409e9b1dd96f91351621&amp;WebId=b44a2e8f6bd940ffb8577ce52c7585e0&amp;ListId=fd8a59b5757749e6848a491ebc731a91&amp;ItemId=29833&amp;ItemGuid=16ae8dcd2dfa4eb3a90bf2ca019cd29e&amp;Data=24","https://sed.admsakhalin.ru/Docs/Citizen/_layouts/15/eos/edbtransfer.ashx?SiteId=84ddafa0031f409e9b1dd96f91351621&amp;WebId=b44a2e8f6bd940ffb8577ce52c7585e0&amp;ListId=fd8a59b5757749e6848a491ebc731a91&amp;ItemId=29833&amp;ItemGuid=16ae8dcd2dfa4eb3a90bf2ca019cd29e&amp;Data=24")</f>
        <v>https://sed.admsakhalin.ru/Docs/Citizen/_layouts/15/eos/edbtransfer.ashx?SiteId=84ddafa0031f409e9b1dd96f91351621&amp;WebId=b44a2e8f6bd940ffb8577ce52c7585e0&amp;ListId=fd8a59b5757749e6848a491ebc731a91&amp;ItemId=29833&amp;ItemGuid=16ae8dcd2dfa4eb3a90bf2ca019cd29e&amp;Data=24</v>
      </c>
    </row>
    <row r="99" spans="1:7" x14ac:dyDescent="0.25">
      <c r="A99" t="s">
        <v>19</v>
      </c>
      <c r="B99" t="s">
        <v>24</v>
      </c>
      <c r="C99" t="s">
        <v>270</v>
      </c>
      <c r="D99" t="s">
        <v>26</v>
      </c>
      <c r="E99" t="s">
        <v>27</v>
      </c>
      <c r="F99" t="str">
        <f t="shared" si="0"/>
        <v>Обращения граждан МО Ногликский ГО</v>
      </c>
      <c r="G99" s="10" t="str">
        <f>HYPERLINK("https://sed.admsakhalin.ru/Docs/Citizen/_layouts/15/eos/edbtransfer.ashx?SiteId=84ddafa0031f409e9b1dd96f91351621&amp;WebId=b44a2e8f6bd940ffb8577ce52c7585e0&amp;ListId=fd8a59b5757749e6848a491ebc731a91&amp;ItemId=28291&amp;ItemGuid=54b8910a33ad47b59583f46869bbf727&amp;Data=24","https://sed.admsakhalin.ru/Docs/Citizen/_layouts/15/eos/edbtransfer.ashx?SiteId=84ddafa0031f409e9b1dd96f91351621&amp;WebId=b44a2e8f6bd940ffb8577ce52c7585e0&amp;ListId=fd8a59b5757749e6848a491ebc731a91&amp;ItemId=28291&amp;ItemGuid=54b8910a33ad47b59583f46869bbf727&amp;Data=24")</f>
        <v>https://sed.admsakhalin.ru/Docs/Citizen/_layouts/15/eos/edbtransfer.ashx?SiteId=84ddafa0031f409e9b1dd96f91351621&amp;WebId=b44a2e8f6bd940ffb8577ce52c7585e0&amp;ListId=fd8a59b5757749e6848a491ebc731a91&amp;ItemId=28291&amp;ItemGuid=54b8910a33ad47b59583f46869bbf727&amp;Data=24</v>
      </c>
    </row>
    <row r="100" spans="1:7" x14ac:dyDescent="0.25">
      <c r="A100" t="s">
        <v>19</v>
      </c>
      <c r="B100" t="s">
        <v>28</v>
      </c>
      <c r="C100" t="s">
        <v>271</v>
      </c>
      <c r="D100" t="s">
        <v>56</v>
      </c>
      <c r="E100" t="s">
        <v>45</v>
      </c>
      <c r="F100" t="str">
        <f t="shared" si="0"/>
        <v>Обращения граждан МО Ногликский ГО</v>
      </c>
      <c r="G100" s="10" t="str">
        <f>HYPERLINK("https://sed.admsakhalin.ru/Docs/Citizen/_layouts/15/eos/edbtransfer.ashx?SiteId=84ddafa0031f409e9b1dd96f91351621&amp;WebId=b44a2e8f6bd940ffb8577ce52c7585e0&amp;ListId=fd8a59b5757749e6848a491ebc731a91&amp;ItemId=29987&amp;ItemGuid=9f8834c5a65240a38eedf594ab76a222&amp;Data=24","https://sed.admsakhalin.ru/Docs/Citizen/_layouts/15/eos/edbtransfer.ashx?SiteId=84ddafa0031f409e9b1dd96f91351621&amp;WebId=b44a2e8f6bd940ffb8577ce52c7585e0&amp;ListId=fd8a59b5757749e6848a491ebc731a91&amp;ItemId=29987&amp;ItemGuid=9f8834c5a65240a38eedf594ab76a222&amp;Data=24")</f>
        <v>https://sed.admsakhalin.ru/Docs/Citizen/_layouts/15/eos/edbtransfer.ashx?SiteId=84ddafa0031f409e9b1dd96f91351621&amp;WebId=b44a2e8f6bd940ffb8577ce52c7585e0&amp;ListId=fd8a59b5757749e6848a491ebc731a91&amp;ItemId=29987&amp;ItemGuid=9f8834c5a65240a38eedf594ab76a222&amp;Data=24</v>
      </c>
    </row>
    <row r="101" spans="1:7" x14ac:dyDescent="0.25">
      <c r="A101" t="s">
        <v>19</v>
      </c>
      <c r="B101" t="s">
        <v>272</v>
      </c>
      <c r="C101" t="s">
        <v>273</v>
      </c>
      <c r="D101" t="s">
        <v>105</v>
      </c>
      <c r="E101" t="s">
        <v>39</v>
      </c>
      <c r="F101" t="str">
        <f t="shared" si="0"/>
        <v>Обращения граждан МО Ногликский ГО</v>
      </c>
      <c r="G101" s="10" t="str">
        <f>HYPERLINK("https://sed.admsakhalin.ru/Docs/Citizen/_layouts/15/eos/edbtransfer.ashx?SiteId=84ddafa0031f409e9b1dd96f91351621&amp;WebId=b44a2e8f6bd940ffb8577ce52c7585e0&amp;ListId=fd8a59b5757749e6848a491ebc731a91&amp;ItemId=28548&amp;ItemGuid=0bb479e1371f40939e92f880f53edbb4&amp;Data=24","https://sed.admsakhalin.ru/Docs/Citizen/_layouts/15/eos/edbtransfer.ashx?SiteId=84ddafa0031f409e9b1dd96f91351621&amp;WebId=b44a2e8f6bd940ffb8577ce52c7585e0&amp;ListId=fd8a59b5757749e6848a491ebc731a91&amp;ItemId=28548&amp;ItemGuid=0bb479e1371f40939e92f880f53edbb4&amp;Data=24")</f>
        <v>https://sed.admsakhalin.ru/Docs/Citizen/_layouts/15/eos/edbtransfer.ashx?SiteId=84ddafa0031f409e9b1dd96f91351621&amp;WebId=b44a2e8f6bd940ffb8577ce52c7585e0&amp;ListId=fd8a59b5757749e6848a491ebc731a91&amp;ItemId=28548&amp;ItemGuid=0bb479e1371f40939e92f880f53edbb4&amp;Data=24</v>
      </c>
    </row>
    <row r="102" spans="1:7" x14ac:dyDescent="0.25">
      <c r="A102" t="s">
        <v>19</v>
      </c>
      <c r="B102" t="s">
        <v>274</v>
      </c>
      <c r="C102" t="s">
        <v>275</v>
      </c>
      <c r="D102" t="s">
        <v>232</v>
      </c>
      <c r="E102" t="s">
        <v>276</v>
      </c>
      <c r="F102" t="str">
        <f t="shared" si="0"/>
        <v>Обращения граждан МО Ногликский ГО</v>
      </c>
      <c r="G102" s="10" t="str">
        <f>HYPERLINK("https://sed.admsakhalin.ru/Docs/Citizen/_layouts/15/eos/edbtransfer.ashx?SiteId=84ddafa0031f409e9b1dd96f91351621&amp;WebId=b44a2e8f6bd940ffb8577ce52c7585e0&amp;ListId=fd8a59b5757749e6848a491ebc731a91&amp;ItemId=30675&amp;ItemGuid=2a904b047f804889b1f8fb6862d95c5b&amp;Data=24","https://sed.admsakhalin.ru/Docs/Citizen/_layouts/15/eos/edbtransfer.ashx?SiteId=84ddafa0031f409e9b1dd96f91351621&amp;WebId=b44a2e8f6bd940ffb8577ce52c7585e0&amp;ListId=fd8a59b5757749e6848a491ebc731a91&amp;ItemId=30675&amp;ItemGuid=2a904b047f804889b1f8fb6862d95c5b&amp;Data=24")</f>
        <v>https://sed.admsakhalin.ru/Docs/Citizen/_layouts/15/eos/edbtransfer.ashx?SiteId=84ddafa0031f409e9b1dd96f91351621&amp;WebId=b44a2e8f6bd940ffb8577ce52c7585e0&amp;ListId=fd8a59b5757749e6848a491ebc731a91&amp;ItemId=30675&amp;ItemGuid=2a904b047f804889b1f8fb6862d95c5b&amp;Data=24</v>
      </c>
    </row>
    <row r="103" spans="1:7" x14ac:dyDescent="0.25">
      <c r="A103" t="s">
        <v>19</v>
      </c>
      <c r="B103" t="s">
        <v>46</v>
      </c>
      <c r="C103" t="s">
        <v>277</v>
      </c>
      <c r="D103" t="s">
        <v>30</v>
      </c>
      <c r="E103" t="s">
        <v>278</v>
      </c>
      <c r="F103" t="str">
        <f t="shared" si="0"/>
        <v>Обращения граждан МО Ногликский ГО</v>
      </c>
      <c r="G103" s="10" t="str">
        <f>HYPERLINK("https://sed.admsakhalin.ru/Docs/Citizen/_layouts/15/eos/edbtransfer.ashx?SiteId=84ddafa0031f409e9b1dd96f91351621&amp;WebId=b44a2e8f6bd940ffb8577ce52c7585e0&amp;ListId=fd8a59b5757749e6848a491ebc731a91&amp;ItemId=29366&amp;ItemGuid=244c6379ebb54aa7ad88fb6e8b89e519&amp;Data=24","https://sed.admsakhalin.ru/Docs/Citizen/_layouts/15/eos/edbtransfer.ashx?SiteId=84ddafa0031f409e9b1dd96f91351621&amp;WebId=b44a2e8f6bd940ffb8577ce52c7585e0&amp;ListId=fd8a59b5757749e6848a491ebc731a91&amp;ItemId=29366&amp;ItemGuid=244c6379ebb54aa7ad88fb6e8b89e519&amp;Data=24")</f>
        <v>https://sed.admsakhalin.ru/Docs/Citizen/_layouts/15/eos/edbtransfer.ashx?SiteId=84ddafa0031f409e9b1dd96f91351621&amp;WebId=b44a2e8f6bd940ffb8577ce52c7585e0&amp;ListId=fd8a59b5757749e6848a491ebc731a91&amp;ItemId=29366&amp;ItemGuid=244c6379ebb54aa7ad88fb6e8b89e519&amp;Data=24</v>
      </c>
    </row>
    <row r="104" spans="1:7" x14ac:dyDescent="0.25">
      <c r="A104" t="s">
        <v>19</v>
      </c>
      <c r="B104" t="s">
        <v>116</v>
      </c>
      <c r="C104" t="s">
        <v>279</v>
      </c>
      <c r="D104" t="s">
        <v>118</v>
      </c>
      <c r="E104" t="s">
        <v>119</v>
      </c>
      <c r="F104" t="str">
        <f t="shared" si="0"/>
        <v>Обращения граждан МО Ногликский ГО</v>
      </c>
      <c r="G104" s="10" t="str">
        <f>HYPERLINK("https://sed.admsakhalin.ru/Docs/Citizen/_layouts/15/eos/edbtransfer.ashx?SiteId=84ddafa0031f409e9b1dd96f91351621&amp;WebId=b44a2e8f6bd940ffb8577ce52c7585e0&amp;ListId=fd8a59b5757749e6848a491ebc731a91&amp;ItemId=28063&amp;ItemGuid=b64075a6867143da823ffc522ecdec68&amp;Data=24","https://sed.admsakhalin.ru/Docs/Citizen/_layouts/15/eos/edbtransfer.ashx?SiteId=84ddafa0031f409e9b1dd96f91351621&amp;WebId=b44a2e8f6bd940ffb8577ce52c7585e0&amp;ListId=fd8a59b5757749e6848a491ebc731a91&amp;ItemId=28063&amp;ItemGuid=b64075a6867143da823ffc522ecdec68&amp;Data=24")</f>
        <v>https://sed.admsakhalin.ru/Docs/Citizen/_layouts/15/eos/edbtransfer.ashx?SiteId=84ddafa0031f409e9b1dd96f91351621&amp;WebId=b44a2e8f6bd940ffb8577ce52c7585e0&amp;ListId=fd8a59b5757749e6848a491ebc731a91&amp;ItemId=28063&amp;ItemGuid=b64075a6867143da823ffc522ecdec68&amp;Data=24</v>
      </c>
    </row>
    <row r="105" spans="1:7" x14ac:dyDescent="0.25">
      <c r="A105" t="s">
        <v>19</v>
      </c>
      <c r="B105" t="s">
        <v>40</v>
      </c>
      <c r="C105" t="s">
        <v>280</v>
      </c>
      <c r="D105" t="s">
        <v>42</v>
      </c>
      <c r="E105" t="s">
        <v>43</v>
      </c>
      <c r="F105" t="str">
        <f t="shared" si="0"/>
        <v>Обращения граждан МО Ногликский ГО</v>
      </c>
      <c r="G105" s="10" t="str">
        <f>HYPERLINK("https://sed.admsakhalin.ru/Docs/Citizen/_layouts/15/eos/edbtransfer.ashx?SiteId=84ddafa0031f409e9b1dd96f91351621&amp;WebId=b44a2e8f6bd940ffb8577ce52c7585e0&amp;ListId=fd8a59b5757749e6848a491ebc731a91&amp;ItemId=29253&amp;ItemGuid=99ba4df848314f72b3e2fe654ac72929&amp;Data=24","https://sed.admsakhalin.ru/Docs/Citizen/_layouts/15/eos/edbtransfer.ashx?SiteId=84ddafa0031f409e9b1dd96f91351621&amp;WebId=b44a2e8f6bd940ffb8577ce52c7585e0&amp;ListId=fd8a59b5757749e6848a491ebc731a91&amp;ItemId=29253&amp;ItemGuid=99ba4df848314f72b3e2fe654ac72929&amp;Data=24")</f>
        <v>https://sed.admsakhalin.ru/Docs/Citizen/_layouts/15/eos/edbtransfer.ashx?SiteId=84ddafa0031f409e9b1dd96f91351621&amp;WebId=b44a2e8f6bd940ffb8577ce52c7585e0&amp;ListId=fd8a59b5757749e6848a491ebc731a91&amp;ItemId=29253&amp;ItemGuid=99ba4df848314f72b3e2fe654ac72929&amp;Data=24</v>
      </c>
    </row>
    <row r="106" spans="1:7" x14ac:dyDescent="0.25">
      <c r="D106" s="4"/>
    </row>
    <row r="107" spans="1:7" x14ac:dyDescent="0.25">
      <c r="D107" s="4"/>
    </row>
    <row r="108" spans="1:7" x14ac:dyDescent="0.25">
      <c r="D108" s="4"/>
    </row>
    <row r="109" spans="1:7" x14ac:dyDescent="0.25">
      <c r="D109" s="4"/>
    </row>
    <row r="110" spans="1:7" x14ac:dyDescent="0.25">
      <c r="D110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2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E22039-9833-422B-832A-8DE0499D5648}">
  <ds:schemaRefs>
    <ds:schemaRef ds:uri="http://purl.org/dc/elements/1.1/"/>
    <ds:schemaRef ds:uri="http://schemas.microsoft.com/office/2006/metadata/properties"/>
    <ds:schemaRef ds:uri="http://www.eos.ru/SP/Field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7C2CFB19-760E-4FD3-902D-BB846415C5BD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Елена П. Низова</cp:lastModifiedBy>
  <cp:lastPrinted>2015-11-06T05:32:21Z</cp:lastPrinted>
  <dcterms:created xsi:type="dcterms:W3CDTF">2015-10-06T10:12:55Z</dcterms:created>
  <dcterms:modified xsi:type="dcterms:W3CDTF">2021-04-07T23:06:52Z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