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ОргОтдел\Семибратова\отчет по ОГ\2022\1 квартал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<sst xmlns="http://schemas.openxmlformats.org/spreadsheetml/2006/main" count="764" uniqueCount="221">
  <si>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</si>
  <si>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</si>
  <si>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</si>
  <si>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</si>
  <si>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</si>
  <si>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</si>
  <si>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</si>
  <si>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</si>
  <si>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</si>
  <si>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</si>
  <si>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</si>
  <si>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</si>
  <si>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</si>
  <si>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</si>
  <si>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</si>
  <si>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</si>
  <si>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01.01.2022</t>
  </si>
  <si>
    <t>10.04.2022</t>
  </si>
  <si>
    <t>11.04.2022 15:24:24</t>
  </si>
  <si>
    <t>Обращения граждан МО Ногликский ГО</t>
  </si>
  <si>
    <t>Обращения, заявления и жалобы граждан</t>
  </si>
  <si>
    <t>ОГ-5.07-1/22-(0)</t>
  </si>
  <si>
    <t>11.01.2022</t>
  </si>
  <si>
    <t>О предоставлении пояснений на ответ администрации о незаконных постройках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</si>
  <si>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</si>
  <si>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ОГ-5.07-2/22-(0)</t>
  </si>
  <si>
    <t>13.01.2022</t>
  </si>
  <si>
    <t>О замене канализационной трубы</t>
  </si>
  <si>
    <t>Деятельность субъектов торговли, торговые точки, организация торговли</t>
  </si>
  <si>
    <t>ОГ-5.07-4/22-(0)</t>
  </si>
  <si>
    <t>20.01.2022</t>
  </si>
  <si>
    <t>О предоставлении места для размещения нестационарного торгового объекта</t>
  </si>
  <si>
    <t>ОГ-5.07-8/22-(0)</t>
  </si>
  <si>
    <t>25.01.2022</t>
  </si>
  <si>
    <t>О предоставлении пояснений на ответ администрации о запахе канализации в квартире</t>
  </si>
  <si>
    <t>Содержание газового оборудования. Опасность взрыва</t>
  </si>
  <si>
    <t>ОГ-5.07-3/22-(0)</t>
  </si>
  <si>
    <t>19.01.2022</t>
  </si>
  <si>
    <t>О неисправности газового оборудования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</si>
  <si>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</si>
  <si>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ОГ-5.07-5/22-(0)</t>
  </si>
  <si>
    <t>21.01.2022</t>
  </si>
  <si>
    <t>О переселении из районов Крайнего Севера</t>
  </si>
  <si>
    <t>Капитальный ремонт общего имущества</t>
  </si>
  <si>
    <t>ОГ-5.07-13/22-(0)</t>
  </si>
  <si>
    <t>31.01.2022</t>
  </si>
  <si>
    <t>О капитальном ремонте муниципального жилья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</si>
  <si>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</si>
  <si>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ОГ-5.07-12/22-(0)</t>
  </si>
  <si>
    <t>О предварительном согласовании предоставления земельного участка</t>
  </si>
  <si>
    <t>ОГ-5.07-10/22-(0)</t>
  </si>
  <si>
    <t>28.01.2022</t>
  </si>
  <si>
    <t>О направлении юбилейного конверта</t>
  </si>
  <si>
    <t>Переселение из подвалов, бараков, коммуналок, общежитий, аварийных домов, ветхого жилья, санитарно-защитной зоны</t>
  </si>
  <si>
    <t>ОГ-5.07-6/22-(0)</t>
  </si>
  <si>
    <t>О переселении из ветхого, аварийного жилья.</t>
  </si>
  <si>
    <t>Защита прав на землю и рассмотрение земельных споров</t>
  </si>
  <si>
    <t>ОГ-5.07-1/22-(1)</t>
  </si>
  <si>
    <t>26.01.2022</t>
  </si>
  <si>
    <t>Об обследовании земельного участка</t>
  </si>
  <si>
    <t>ОГ-5.07-9/22-(0)</t>
  </si>
  <si>
    <t>О запахе канализации в квартирах</t>
  </si>
  <si>
    <t>Угроза жителям населенных пунктов со стороны животных</t>
  </si>
  <si>
    <t>ОГ-5.07-11/22-(0)</t>
  </si>
  <si>
    <t>О нападении собак</t>
  </si>
  <si>
    <t>ОГ-5.07-7/22-(0)</t>
  </si>
  <si>
    <t>О переселении из ветхого, аварийного жилья</t>
  </si>
  <si>
    <t>Прекращение рассмотрения обращения</t>
  </si>
  <si>
    <t>ОГ-5.07-17/22-(1)</t>
  </si>
  <si>
    <t>10.02.2022</t>
  </si>
  <si>
    <t>Об отзыве ранее поданного заявления</t>
  </si>
  <si>
    <t>ОГ-5.07-16/22-(0)</t>
  </si>
  <si>
    <t>04.02.2022</t>
  </si>
  <si>
    <t>О капитальном ремонте квартиры</t>
  </si>
  <si>
    <t>Истребование дополнительных документов и материалов, в том числе в электронной форме</t>
  </si>
  <si>
    <t>ОГ-5.07-14/22-(0)</t>
  </si>
  <si>
    <t>01.02.2022</t>
  </si>
  <si>
    <t>О выдаче копий договоров заключенных между администрацией и ресурсоснабжающими организациями</t>
  </si>
  <si>
    <t>Внеочередное обеспечение жилыми помещениями</t>
  </si>
  <si>
    <t>ОГ-5.07-26/22-(0)</t>
  </si>
  <si>
    <t>17.02.2022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</si>
  <si>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</si>
  <si>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ОГ-5.07-15/22-(0)</t>
  </si>
  <si>
    <t>02.02.2022</t>
  </si>
  <si>
    <t>Об оказании финансовой помощи</t>
  </si>
  <si>
    <t>ОГ-5.07-20/22-(0)</t>
  </si>
  <si>
    <t>09.02.2022</t>
  </si>
  <si>
    <t>О трудоустройстве</t>
  </si>
  <si>
    <t>ОГ-5.07-25/22-(0)</t>
  </si>
  <si>
    <t>О неприятном запахе в квартире</t>
  </si>
  <si>
    <t>ОГ-5.07-14/22-(1)</t>
  </si>
  <si>
    <t>О предоставлении копии Устава администрации муниципального образования "Городской округ Ногликский"</t>
  </si>
  <si>
    <t>ОГ-5.07-1/22-(2)</t>
  </si>
  <si>
    <t>03.02.2022</t>
  </si>
  <si>
    <t>О незаконных постройках на земельном участке</t>
  </si>
  <si>
    <t>ОГ-5.07-18/22-(0)</t>
  </si>
  <si>
    <t>ОГ-5.07-21/22-(0)</t>
  </si>
  <si>
    <t>11.02.2022</t>
  </si>
  <si>
    <t>О предоставлении благоустроенного жилья взамен аварийного</t>
  </si>
  <si>
    <t>Действие (бездействие) при рассмотрении обращения</t>
  </si>
  <si>
    <t>ОГ-5.07-24/22-(0)</t>
  </si>
  <si>
    <t>16.02.2022</t>
  </si>
  <si>
    <t>О бездействии управляющей компании</t>
  </si>
  <si>
    <t>ОГ-5.07-19/22-(0)</t>
  </si>
  <si>
    <t>Об изъятой квартире по постановлению суда</t>
  </si>
  <si>
    <t>ОГ-5.07-22/22-(0)</t>
  </si>
  <si>
    <t>14.02.2022</t>
  </si>
  <si>
    <t>ОГ-5.07-23/22-(0)</t>
  </si>
  <si>
    <t>Нормативное правовое регулирование в сфере труда</t>
  </si>
  <si>
    <t>ОГ-5.07-17/22-(0)</t>
  </si>
  <si>
    <t>08.02.2022</t>
  </si>
  <si>
    <t>Об отстранении от работы</t>
  </si>
  <si>
    <t>Организация условий и мест для детского отдыха и досуга (детских и спортивных площадок)</t>
  </si>
  <si>
    <t>ОГ-5.07-52/22-(0)</t>
  </si>
  <si>
    <t>05.04.2022</t>
  </si>
  <si>
    <t>О строительстве детской площадки</t>
  </si>
  <si>
    <t>Причинение вреда здоровью вследствие нападения животных</t>
  </si>
  <si>
    <t>ОГ-5.07-43/22-(0)</t>
  </si>
  <si>
    <t>23.03.2022</t>
  </si>
  <si>
    <t>О нападении собаки</t>
  </si>
  <si>
    <t>Устранение строительных недоделок</t>
  </si>
  <si>
    <t>ОГ-5.07-38/22-(3)</t>
  </si>
  <si>
    <t>28.03.2022</t>
  </si>
  <si>
    <t>Об устранении строительных недоделок</t>
  </si>
  <si>
    <t>Благоустройство и ремонт подъездных дорог, в том числе тротуаров</t>
  </si>
  <si>
    <t>ОГ-5.07-51/22-(0)</t>
  </si>
  <si>
    <t>04.04.2022</t>
  </si>
  <si>
    <t>О затоплении привокзальной площади</t>
  </si>
  <si>
    <t>ОГ-5.07-58/22-(0)</t>
  </si>
  <si>
    <t>О жалобе на оплату аренды жилого помещения</t>
  </si>
  <si>
    <t>ОГ-5.07-54/22-(0)</t>
  </si>
  <si>
    <t>О регистрации ребенка в квартире.</t>
  </si>
  <si>
    <t>ОГ-5.07-40/22-(0)</t>
  </si>
  <si>
    <t>21.03.2022</t>
  </si>
  <si>
    <t>Истребование дополнительных документов</t>
  </si>
  <si>
    <t>ОГ-5.07-35/22-(0)</t>
  </si>
  <si>
    <t>09.03.2022</t>
  </si>
  <si>
    <t>О переносе общественной кухни из жилого помещения</t>
  </si>
  <si>
    <t>ОГ-5.07-55/22-(0)</t>
  </si>
  <si>
    <t>О вывозе снега с территории ООО "Спецавтотранспорт"</t>
  </si>
  <si>
    <t>ОГ-5.07-31/22-(0)</t>
  </si>
  <si>
    <t>03.03.2022</t>
  </si>
  <si>
    <t>Об агрессивной собаке</t>
  </si>
  <si>
    <t>ОГ-5.07-38/22-(1)</t>
  </si>
  <si>
    <t>22.03.2022</t>
  </si>
  <si>
    <t>О жилищном вопросе.</t>
  </si>
  <si>
    <t>Социальная защита пострадавших от стихийных бедствий, чрезвычайных происшествий, терактов и пожаров</t>
  </si>
  <si>
    <t>ОГ-5.07-36/22-(0)</t>
  </si>
  <si>
    <t>10.03.2022</t>
  </si>
  <si>
    <t>О предоставления жилья погорельцам</t>
  </si>
  <si>
    <t>ОГ-5.07-34/22-(0)</t>
  </si>
  <si>
    <t>О председателе КМНС</t>
  </si>
  <si>
    <t>ОГ-5.07-30/22-(0)</t>
  </si>
  <si>
    <t>24.02.2022</t>
  </si>
  <si>
    <t>О внеочередном получении жилья</t>
  </si>
  <si>
    <t>Жилищно-коммунальная сфера</t>
  </si>
  <si>
    <t>ОГ-5.07-44/22-(0)</t>
  </si>
  <si>
    <t>25.03.2022</t>
  </si>
  <si>
    <t>О ремонте печи</t>
  </si>
  <si>
    <t>Проведение общественных мероприятий</t>
  </si>
  <si>
    <t>ОГ-5.07-37/22-(0)</t>
  </si>
  <si>
    <t>14.03.2022</t>
  </si>
  <si>
    <t>О поощрении</t>
  </si>
  <si>
    <t>ОГ-5.07-45/22-(0)</t>
  </si>
  <si>
    <t>О предоставлении перечня документов для постановки на учет в качестве малоимущего</t>
  </si>
  <si>
    <t>ОГ-5.07-48/22-(0)</t>
  </si>
  <si>
    <t>30.03.2022</t>
  </si>
  <si>
    <t>Об устранении протечки на балконе</t>
  </si>
  <si>
    <t>ОГ-5.07-42/22-(0)</t>
  </si>
  <si>
    <t>О бизнес-проекте</t>
  </si>
  <si>
    <t>ОГ-5.07-38/22-(0)</t>
  </si>
  <si>
    <t>17.03.2022</t>
  </si>
  <si>
    <t>О нарушениях при строительстве МКД</t>
  </si>
  <si>
    <t>ОГ-5.07-27/22-(0)</t>
  </si>
  <si>
    <t>Об аренде источников в с. Горячие Ключи</t>
  </si>
  <si>
    <t>Государственные жилищные сертификаты</t>
  </si>
  <si>
    <t>ОГ-5.07-32/22-(0)</t>
  </si>
  <si>
    <t>О выделении государственного жилищного сертификата</t>
  </si>
  <si>
    <t>ОГ-5.07-39/22-(0)</t>
  </si>
  <si>
    <t>16.03.2022</t>
  </si>
  <si>
    <t>О внеочередном обеспечении жилым помещением</t>
  </si>
  <si>
    <t>ОГ-5.07-47/22-(0)</t>
  </si>
  <si>
    <t>О предоставлении постановления об изменении адреса</t>
  </si>
  <si>
    <t>ОГ-5.07-41/22-(0)</t>
  </si>
  <si>
    <t>О жилищном вопросе</t>
  </si>
  <si>
    <t>ОГ-5.07-28/22-(0)</t>
  </si>
  <si>
    <t>О земельном участке</t>
  </si>
  <si>
    <t>ОГ-5.07-33/22-(0)</t>
  </si>
  <si>
    <t>О предоставлении жилья</t>
  </si>
  <si>
    <t>ОГ-5.07-49/22-(0)</t>
  </si>
  <si>
    <t>О пожаре в соседней квартире</t>
  </si>
  <si>
    <t>ОГ-5.07-50/22-(0)</t>
  </si>
  <si>
    <t>01.04.2022</t>
  </si>
  <si>
    <t>О предоставлении земельного участка</t>
  </si>
  <si>
    <t>ОГ-5.07-29/22-(0)</t>
  </si>
  <si>
    <t>ОГ-5.07-38/22-(2)</t>
  </si>
  <si>
    <t>24.03.2022</t>
  </si>
  <si>
    <t>О проведении экспертизы вентиляции</t>
  </si>
  <si>
    <t>ОГ-5.07-46/22-(0)</t>
  </si>
  <si>
    <t>ОГ-5.07-63/22-(0)</t>
  </si>
  <si>
    <t>08.04.2022</t>
  </si>
  <si>
    <t>Об исключении из списка кандидатов в присяжные заседатели</t>
  </si>
  <si>
    <t>Арендное жилье</t>
  </si>
  <si>
    <t>ОГ-5.07-56/22-(0)</t>
  </si>
  <si>
    <t>ОГ-5.07-59/22-(0)</t>
  </si>
  <si>
    <t>06.04.2022</t>
  </si>
  <si>
    <t>О затоплении талыми водами</t>
  </si>
  <si>
    <t>ОГ-5.07-62/22-(0)</t>
  </si>
  <si>
    <t>07.04.2022</t>
  </si>
  <si>
    <t>О невозможности быть кандидатом в присяжные заседатели</t>
  </si>
  <si>
    <t>ОГ-5.07-60/22-(0)</t>
  </si>
  <si>
    <t>Об оказании  единовременной материальной помощи</t>
  </si>
  <si>
    <t>ОГ-5.07-52/22-(1)</t>
  </si>
  <si>
    <t>О постройках мешающих соседям</t>
  </si>
  <si>
    <t>ОГ-5.07-57/22-(0)</t>
  </si>
  <si>
    <t>О проектной документации на строительство</t>
  </si>
  <si>
    <t>Коммунальное хозяйство</t>
  </si>
  <si>
    <t>ОГ-5.07-61/22-(0)</t>
  </si>
  <si>
    <t>О подтоплении талыми водами</t>
  </si>
  <si>
    <t>ОГ-5.07-53/22-(0)</t>
  </si>
  <si>
    <t>О предоставлении жилья по социальному найму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</si>
</sst>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0"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662.652022569448" createdVersion="4" refreshedVersion="5" minRefreshableVersion="3" recordCount="77">
  <cacheSource type="worksheet">
    <worksheetSource ref="B1:F1048576" sheet="Данные"/>
  </cacheSource>
  <cacheFields count="5">
    <cacheField name="Тематика" numFmtId="0">
      <sharedItems containsBlank="1" count="110">
        <s v="Обращения, заявления и жалобы граждан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Деятельность субъектов торговли, торговые точки, организация торговли"/>
        <s v="Содержание газового оборудования. Опасность взрыва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Капитальный ремонт общего имущества"/>
        <s v="Образование земельных участков (образование, раздел, выдел, объединение земельных участков). Возникновение прав на землю"/>
        <s v="Переселение из подвалов, бараков, коммуналок, общежитий, аварийных домов, ветхого жилья, санитарно-защитной зоны"/>
        <s v="Защита прав на землю и рассмотрение земельных споров"/>
        <s v="Угроза жителям населенных пунктов со стороны животных"/>
        <s v="Прекращение рассмотрения обращения"/>
        <s v="Истребование дополнительных документов и материалов, в том числе в электронной форме"/>
        <s v="Внеочередное обеспечение жилыми помещениями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Действие (бездействие) при рассмотрении обращения"/>
        <s v="Нормативное правовое регулирование в сфере труда"/>
        <s v="Организация условий и мест для детского отдыха и досуга (детских и спортивных площадок)"/>
        <s v="Причинение вреда здоровью вследствие нападения животных"/>
        <s v="Устранение строительных недоделок"/>
        <s v="Благоустройство и ремонт подъездных дорог, в том числе тротуаров"/>
        <s v="Социальная защита пострадавших от стихийных бедствий, чрезвычайных происшествий, терактов и пожаров"/>
        <s v="Жилищно-коммунальная сфера"/>
        <s v="Проведение общественных мероприятий"/>
        <s v="Государственные жилищные сертификаты"/>
        <s v="Арендное жилье"/>
        <s v="Коммунальное хозяйство"/>
        <m/>
        <s v="Обустройство соотечественников переселенцев (жилье, работа, учеба, подъемные и т.д.)" u="1"/>
        <s v="Технологическое присоединение потребителей к системам электро-, тепло-, газо-, водоснабжения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 u="1"/>
        <s v="Медицинское обслуживание сельских жителей" u="1"/>
        <s v="Транспортное обслуживание населения, пассажирские перевозки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Оплата жилищно-коммунальных услуг (ЖКХ), взносов в Фонд капитального ремонта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Жилищное строительство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еребои в электроснабжении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 u="1"/>
        <s v="Строительство и реконструкция дорог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Газификация поселений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7">
  <r>
    <x v="0"/>
    <s v="ОГ-5.07-1/22-(0)"/>
    <s v="11.01.2022"/>
    <s v="О предоставлении пояснений на ответ администрации о незаконных постройках"/>
    <x v="0"/>
  </r>
  <r>
    <x v="1"/>
    <s v="ОГ-5.07-2/22-(0)"/>
    <s v="13.01.2022"/>
    <s v="О замене канализационной трубы"/>
    <x v="0"/>
  </r>
  <r>
    <x v="2"/>
    <s v="ОГ-5.07-4/22-(0)"/>
    <s v="20.01.2022"/>
    <s v="О предоставлении места для размещения нестационарного торгового объекта"/>
    <x v="0"/>
  </r>
  <r>
    <x v="0"/>
    <s v="ОГ-5.07-8/22-(0)"/>
    <s v="25.01.2022"/>
    <s v="О предоставлении пояснений на ответ администрации о запахе канализации в квартире"/>
    <x v="0"/>
  </r>
  <r>
    <x v="3"/>
    <s v="ОГ-5.07-3/22-(0)"/>
    <s v="19.01.2022"/>
    <s v="О неисправности газового оборудования"/>
    <x v="0"/>
  </r>
  <r>
    <x v="4"/>
    <s v="ОГ-5.07-5/22-(0)"/>
    <s v="21.01.2022"/>
    <s v="О переселении из районов Крайнего Севера"/>
    <x v="0"/>
  </r>
  <r>
    <x v="5"/>
    <s v="ОГ-5.07-13/22-(0)"/>
    <s v="31.01.2022"/>
    <s v="О капитальном ремонте муниципального жилья"/>
    <x v="0"/>
  </r>
  <r>
    <x v="6"/>
    <s v="ОГ-5.07-12/22-(0)"/>
    <s v="31.01.2022"/>
    <s v="О предварительном согласовании предоставления земельного участка"/>
    <x v="0"/>
  </r>
  <r>
    <x v="0"/>
    <s v="ОГ-5.07-10/22-(0)"/>
    <s v="28.01.2022"/>
    <s v="О направлении юбилейного конверта"/>
    <x v="0"/>
  </r>
  <r>
    <x v="7"/>
    <s v="ОГ-5.07-6/22-(0)"/>
    <s v="25.01.2022"/>
    <s v="О переселении из ветхого, аварийного жилья."/>
    <x v="0"/>
  </r>
  <r>
    <x v="8"/>
    <s v="ОГ-5.07-1/22-(1)"/>
    <s v="26.01.2022"/>
    <s v="Об обследовании земельного участка"/>
    <x v="0"/>
  </r>
  <r>
    <x v="1"/>
    <s v="ОГ-5.07-9/22-(0)"/>
    <s v="25.01.2022"/>
    <s v="О запахе канализации в квартирах"/>
    <x v="0"/>
  </r>
  <r>
    <x v="9"/>
    <s v="ОГ-5.07-11/22-(0)"/>
    <s v="28.01.2022"/>
    <s v="О нападении собак"/>
    <x v="0"/>
  </r>
  <r>
    <x v="7"/>
    <s v="ОГ-5.07-7/22-(0)"/>
    <s v="25.01.2022"/>
    <s v="О переселении из ветхого, аварийного жилья"/>
    <x v="0"/>
  </r>
  <r>
    <x v="10"/>
    <s v="ОГ-5.07-17/22-(1)"/>
    <s v="10.02.2022"/>
    <s v="Об отзыве ранее поданного заявления"/>
    <x v="0"/>
  </r>
  <r>
    <x v="5"/>
    <s v="ОГ-5.07-16/22-(0)"/>
    <s v="04.02.2022"/>
    <s v="О капитальном ремонте квартиры"/>
    <x v="0"/>
  </r>
  <r>
    <x v="11"/>
    <s v="ОГ-5.07-14/22-(0)"/>
    <s v="01.02.2022"/>
    <s v="О выдаче копий договоров заключенных между администрацией и ресурсоснабжающими организациями"/>
    <x v="0"/>
  </r>
  <r>
    <x v="12"/>
    <s v="ОГ-5.07-26/22-(0)"/>
    <s v="17.02.2022"/>
    <s v="Внеочередное обеспечение жилыми помещениями"/>
    <x v="0"/>
  </r>
  <r>
    <x v="13"/>
    <s v="ОГ-5.07-15/22-(0)"/>
    <s v="02.02.2022"/>
    <s v="Об оказании финансовой помощи"/>
    <x v="0"/>
  </r>
  <r>
    <x v="0"/>
    <s v="ОГ-5.07-20/22-(0)"/>
    <s v="09.02.2022"/>
    <s v="О трудоустройстве"/>
    <x v="0"/>
  </r>
  <r>
    <x v="1"/>
    <s v="ОГ-5.07-25/22-(0)"/>
    <s v="17.02.2022"/>
    <s v="О неприятном запахе в квартире"/>
    <x v="0"/>
  </r>
  <r>
    <x v="11"/>
    <s v="ОГ-5.07-14/22-(1)"/>
    <s v="31.01.2022"/>
    <s v="О предоставлении копии Устава администрации муниципального образования &quot;Городской округ Ногликский&quot;"/>
    <x v="0"/>
  </r>
  <r>
    <x v="8"/>
    <s v="ОГ-5.07-1/22-(2)"/>
    <s v="03.02.2022"/>
    <s v="О незаконных постройках на земельном участке"/>
    <x v="0"/>
  </r>
  <r>
    <x v="7"/>
    <s v="ОГ-5.07-18/22-(0)"/>
    <s v="09.02.2022"/>
    <s v="О переселении из ветхого, аварийного жилья"/>
    <x v="0"/>
  </r>
  <r>
    <x v="12"/>
    <s v="ОГ-5.07-21/22-(0)"/>
    <s v="11.02.2022"/>
    <s v="О предоставлении благоустроенного жилья взамен аварийного"/>
    <x v="0"/>
  </r>
  <r>
    <x v="14"/>
    <s v="ОГ-5.07-24/22-(0)"/>
    <s v="16.02.2022"/>
    <s v="О бездействии управляющей компании"/>
    <x v="0"/>
  </r>
  <r>
    <x v="0"/>
    <s v="ОГ-5.07-19/22-(0)"/>
    <s v="09.02.2022"/>
    <s v="Об изъятой квартире по постановлению суда"/>
    <x v="0"/>
  </r>
  <r>
    <x v="12"/>
    <s v="ОГ-5.07-22/22-(0)"/>
    <s v="14.02.2022"/>
    <s v="Внеочередное обеспечение жилыми помещениями"/>
    <x v="0"/>
  </r>
  <r>
    <x v="6"/>
    <s v="ОГ-5.07-23/22-(0)"/>
    <s v="14.02.2022"/>
    <s v="О предварительном согласовании предоставления земельного участка"/>
    <x v="0"/>
  </r>
  <r>
    <x v="15"/>
    <s v="ОГ-5.07-17/22-(0)"/>
    <s v="08.02.2022"/>
    <s v="Об отстранении от работы"/>
    <x v="0"/>
  </r>
  <r>
    <x v="16"/>
    <s v="ОГ-5.07-52/22-(0)"/>
    <s v="05.04.2022"/>
    <s v="О строительстве детской площадки"/>
    <x v="0"/>
  </r>
  <r>
    <x v="17"/>
    <s v="ОГ-5.07-43/22-(0)"/>
    <s v="23.03.2022"/>
    <s v="О нападении собаки"/>
    <x v="0"/>
  </r>
  <r>
    <x v="18"/>
    <s v="ОГ-5.07-38/22-(3)"/>
    <s v="28.03.2022"/>
    <s v="Об устранении строительных недоделок"/>
    <x v="0"/>
  </r>
  <r>
    <x v="19"/>
    <s v="ОГ-5.07-51/22-(0)"/>
    <s v="04.04.2022"/>
    <s v="О затоплении привокзальной площади"/>
    <x v="0"/>
  </r>
  <r>
    <x v="0"/>
    <s v="ОГ-5.07-58/22-(0)"/>
    <s v="05.04.2022"/>
    <s v="О жалобе на оплату аренды жилого помещения"/>
    <x v="0"/>
  </r>
  <r>
    <x v="0"/>
    <s v="ОГ-5.07-54/22-(0)"/>
    <s v="05.04.2022"/>
    <s v="О регистрации ребенка в квартире."/>
    <x v="0"/>
  </r>
  <r>
    <x v="11"/>
    <s v="ОГ-5.07-40/22-(0)"/>
    <s v="21.03.2022"/>
    <s v="Истребование дополнительных документов"/>
    <x v="0"/>
  </r>
  <r>
    <x v="0"/>
    <s v="ОГ-5.07-35/22-(0)"/>
    <s v="09.03.2022"/>
    <s v="О переносе общественной кухни из жилого помещения"/>
    <x v="0"/>
  </r>
  <r>
    <x v="0"/>
    <s v="ОГ-5.07-55/22-(0)"/>
    <s v="05.04.2022"/>
    <s v="О вывозе снега с территории ООО &quot;Спецавтотранспорт&quot;"/>
    <x v="0"/>
  </r>
  <r>
    <x v="9"/>
    <s v="ОГ-5.07-31/22-(0)"/>
    <s v="03.03.2022"/>
    <s v="Об агрессивной собаке"/>
    <x v="0"/>
  </r>
  <r>
    <x v="0"/>
    <s v="ОГ-5.07-38/22-(1)"/>
    <s v="22.03.2022"/>
    <s v="О жилищном вопросе."/>
    <x v="0"/>
  </r>
  <r>
    <x v="20"/>
    <s v="ОГ-5.07-36/22-(0)"/>
    <s v="10.03.2022"/>
    <s v="О предоставления жилья погорельцам"/>
    <x v="0"/>
  </r>
  <r>
    <x v="0"/>
    <s v="ОГ-5.07-34/22-(0)"/>
    <s v="09.03.2022"/>
    <s v="О председателе КМНС"/>
    <x v="0"/>
  </r>
  <r>
    <x v="12"/>
    <s v="ОГ-5.07-30/22-(0)"/>
    <s v="24.02.2022"/>
    <s v="О внеочередном получении жилья"/>
    <x v="0"/>
  </r>
  <r>
    <x v="21"/>
    <s v="ОГ-5.07-44/22-(0)"/>
    <s v="25.03.2022"/>
    <s v="О ремонте печи"/>
    <x v="0"/>
  </r>
  <r>
    <x v="22"/>
    <s v="ОГ-5.07-37/22-(0)"/>
    <s v="14.03.2022"/>
    <s v="О поощрении"/>
    <x v="0"/>
  </r>
  <r>
    <x v="11"/>
    <s v="ОГ-5.07-45/22-(0)"/>
    <s v="25.03.2022"/>
    <s v="О предоставлении перечня документов для постановки на учет в качестве малоимущего"/>
    <x v="0"/>
  </r>
  <r>
    <x v="18"/>
    <s v="ОГ-5.07-48/22-(0)"/>
    <s v="30.03.2022"/>
    <s v="Об устранении протечки на балконе"/>
    <x v="0"/>
  </r>
  <r>
    <x v="0"/>
    <s v="ОГ-5.07-42/22-(0)"/>
    <s v="22.03.2022"/>
    <s v="О бизнес-проекте"/>
    <x v="0"/>
  </r>
  <r>
    <x v="18"/>
    <s v="ОГ-5.07-38/22-(0)"/>
    <s v="17.03.2022"/>
    <s v="О нарушениях при строительстве МКД"/>
    <x v="0"/>
  </r>
  <r>
    <x v="0"/>
    <s v="ОГ-5.07-27/22-(0)"/>
    <s v="24.02.2022"/>
    <s v="Об аренде источников в с. Горячие Ключи"/>
    <x v="0"/>
  </r>
  <r>
    <x v="23"/>
    <s v="ОГ-5.07-32/22-(0)"/>
    <s v="09.03.2022"/>
    <s v="О выделении государственного жилищного сертификата"/>
    <x v="0"/>
  </r>
  <r>
    <x v="12"/>
    <s v="ОГ-5.07-39/22-(0)"/>
    <s v="16.03.2022"/>
    <s v="О внеочередном обеспечении жилым помещением"/>
    <x v="0"/>
  </r>
  <r>
    <x v="11"/>
    <s v="ОГ-5.07-47/22-(0)"/>
    <s v="30.03.2022"/>
    <s v="О предоставлении постановления об изменении адреса"/>
    <x v="0"/>
  </r>
  <r>
    <x v="0"/>
    <s v="ОГ-5.07-41/22-(0)"/>
    <s v="22.03.2022"/>
    <s v="О жилищном вопросе"/>
    <x v="0"/>
  </r>
  <r>
    <x v="0"/>
    <s v="ОГ-5.07-28/22-(0)"/>
    <s v="24.02.2022"/>
    <s v="О земельном участке"/>
    <x v="0"/>
  </r>
  <r>
    <x v="0"/>
    <s v="ОГ-5.07-33/22-(0)"/>
    <s v="09.03.2022"/>
    <s v="О предоставлении жилья"/>
    <x v="0"/>
  </r>
  <r>
    <x v="20"/>
    <s v="ОГ-5.07-49/22-(0)"/>
    <s v="30.03.2022"/>
    <s v="О пожаре в соседней квартире"/>
    <x v="0"/>
  </r>
  <r>
    <x v="6"/>
    <s v="ОГ-5.07-50/22-(0)"/>
    <s v="01.04.2022"/>
    <s v="О предоставлении земельного участка"/>
    <x v="0"/>
  </r>
  <r>
    <x v="0"/>
    <s v="ОГ-5.07-29/22-(0)"/>
    <s v="24.02.2022"/>
    <s v="О предоставлении жилья"/>
    <x v="0"/>
  </r>
  <r>
    <x v="18"/>
    <s v="ОГ-5.07-38/22-(2)"/>
    <s v="24.03.2022"/>
    <s v="О проведении экспертизы вентиляции"/>
    <x v="0"/>
  </r>
  <r>
    <x v="6"/>
    <s v="ОГ-5.07-46/22-(0)"/>
    <s v="28.03.2022"/>
    <s v="О предварительном согласовании предоставления земельного участка"/>
    <x v="0"/>
  </r>
  <r>
    <x v="0"/>
    <s v="ОГ-5.07-63/22-(0)"/>
    <s v="08.04.2022"/>
    <s v="Об исключении из списка кандидатов в присяжные заседатели"/>
    <x v="0"/>
  </r>
  <r>
    <x v="24"/>
    <s v="ОГ-5.07-56/22-(0)"/>
    <s v="05.04.2022"/>
    <s v="О предоставлении жилья"/>
    <x v="0"/>
  </r>
  <r>
    <x v="1"/>
    <s v="ОГ-5.07-59/22-(0)"/>
    <s v="06.04.2022"/>
    <s v="О затоплении талыми водами"/>
    <x v="0"/>
  </r>
  <r>
    <x v="0"/>
    <s v="ОГ-5.07-62/22-(0)"/>
    <s v="07.04.2022"/>
    <s v="О невозможности быть кандидатом в присяжные заседатели"/>
    <x v="0"/>
  </r>
  <r>
    <x v="20"/>
    <s v="ОГ-5.07-60/22-(0)"/>
    <s v="06.04.2022"/>
    <s v="Об оказании  единовременной материальной помощи"/>
    <x v="0"/>
  </r>
  <r>
    <x v="0"/>
    <s v="ОГ-5.07-52/22-(1)"/>
    <s v="06.04.2022"/>
    <s v="О постройках мешающих соседям"/>
    <x v="0"/>
  </r>
  <r>
    <x v="0"/>
    <s v="ОГ-5.07-57/22-(0)"/>
    <s v="05.04.2022"/>
    <s v="О проектной документации на строительство"/>
    <x v="0"/>
  </r>
  <r>
    <x v="25"/>
    <s v="ОГ-5.07-61/22-(0)"/>
    <s v="07.04.2022"/>
    <s v="О подтоплении талыми водами"/>
    <x v="0"/>
  </r>
  <r>
    <x v="24"/>
    <s v="ОГ-5.07-53/22-(0)"/>
    <s v="05.04.2022"/>
    <s v="О предоставлении жилья по социальному найму"/>
    <x v="0"/>
  </r>
  <r>
    <x v="26"/>
    <m/>
    <m/>
    <m/>
    <x v="1"/>
  </r>
  <r>
    <x v="26"/>
    <m/>
    <m/>
    <m/>
    <x v="1"/>
  </r>
  <r>
    <x v="26"/>
    <m/>
    <m/>
    <m/>
    <x v="1"/>
  </r>
  <r>
    <x v="26"/>
    <m/>
    <m/>
    <m/>
    <x v="1"/>
  </r>
  <r>
    <x v="26"/>
    <m/>
    <m/>
    <m/>
    <x v="1"/>
  </r>
  <r>
    <x v="26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35" firstHeaderRow="1" firstDataRow="2" firstDataCol="1"/>
  <pivotFields count="5">
    <pivotField axis="axisRow" showAll="0" sortType="ascending">
      <items count="111">
        <item m="1" x="34"/>
        <item x="24"/>
        <item m="1" x="54"/>
        <item x="19"/>
        <item m="1" x="90"/>
        <item m="1" x="95"/>
        <item x="12"/>
        <item m="1" x="97"/>
        <item m="1" x="72"/>
        <item m="1" x="58"/>
        <item m="1" x="68"/>
        <item m="1" x="86"/>
        <item m="1" x="94"/>
        <item m="1" x="108"/>
        <item x="4"/>
        <item x="23"/>
        <item m="1" x="44"/>
        <item m="1" x="88"/>
        <item m="1" x="100"/>
        <item m="1" x="59"/>
        <item m="1" x="87"/>
        <item m="1" x="37"/>
        <item x="14"/>
        <item m="1" x="75"/>
        <item x="2"/>
        <item m="1" x="98"/>
        <item m="1" x="48"/>
        <item m="1" x="51"/>
        <item m="1" x="53"/>
        <item x="21"/>
        <item m="1" x="96"/>
        <item x="8"/>
        <item m="1" x="74"/>
        <item m="1" x="42"/>
        <item m="1" x="49"/>
        <item x="11"/>
        <item x="5"/>
        <item m="1" x="93"/>
        <item m="1" x="77"/>
        <item x="25"/>
        <item m="1" x="41"/>
        <item m="1" x="39"/>
        <item m="1" x="64"/>
        <item m="1" x="61"/>
        <item m="1" x="62"/>
        <item m="1" x="32"/>
        <item m="1" x="67"/>
        <item m="1" x="46"/>
        <item m="1" x="38"/>
        <item m="1" x="36"/>
        <item m="1" x="65"/>
        <item m="1" x="106"/>
        <item m="1" x="63"/>
        <item m="1" x="73"/>
        <item x="15"/>
        <item m="1" x="85"/>
        <item m="1" x="52"/>
        <item m="1" x="56"/>
        <item m="1" x="29"/>
        <item x="6"/>
        <item x="0"/>
        <item m="1" x="27"/>
        <item m="1" x="83"/>
        <item m="1" x="50"/>
        <item m="1" x="55"/>
        <item m="1" x="99"/>
        <item x="16"/>
        <item m="1" x="30"/>
        <item m="1" x="66"/>
        <item m="1" x="92"/>
        <item m="1" x="70"/>
        <item m="1" x="69"/>
        <item x="7"/>
        <item m="1" x="31"/>
        <item m="1" x="57"/>
        <item m="1" x="82"/>
        <item m="1" x="47"/>
        <item m="1" x="102"/>
        <item m="1" x="35"/>
        <item x="10"/>
        <item m="1" x="81"/>
        <item m="1" x="103"/>
        <item x="17"/>
        <item x="22"/>
        <item m="1" x="71"/>
        <item m="1" x="78"/>
        <item m="1" x="43"/>
        <item m="1" x="89"/>
        <item m="1" x="105"/>
        <item m="1" x="101"/>
        <item x="3"/>
        <item x="1"/>
        <item x="20"/>
        <item x="13"/>
        <item m="1" x="40"/>
        <item m="1" x="45"/>
        <item m="1" x="80"/>
        <item m="1" x="84"/>
        <item m="1" x="60"/>
        <item m="1" x="28"/>
        <item m="1" x="104"/>
        <item m="1" x="33"/>
        <item m="1" x="76"/>
        <item x="9"/>
        <item m="1" x="79"/>
        <item m="1" x="109"/>
        <item x="18"/>
        <item m="1" x="91"/>
        <item m="1" x="107"/>
        <item x="26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28">
    <i>
      <x v="1"/>
    </i>
    <i>
      <x v="3"/>
    </i>
    <i>
      <x v="6"/>
    </i>
    <i>
      <x v="14"/>
    </i>
    <i>
      <x v="15"/>
    </i>
    <i>
      <x v="22"/>
    </i>
    <i>
      <x v="24"/>
    </i>
    <i>
      <x v="29"/>
    </i>
    <i>
      <x v="31"/>
    </i>
    <i>
      <x v="35"/>
    </i>
    <i>
      <x v="36"/>
    </i>
    <i>
      <x v="39"/>
    </i>
    <i>
      <x v="54"/>
    </i>
    <i>
      <x v="59"/>
    </i>
    <i>
      <x v="60"/>
    </i>
    <i>
      <x v="66"/>
    </i>
    <i>
      <x v="72"/>
    </i>
    <i>
      <x v="79"/>
    </i>
    <i>
      <x v="82"/>
    </i>
    <i>
      <x v="83"/>
    </i>
    <i>
      <x v="90"/>
    </i>
    <i>
      <x v="91"/>
    </i>
    <i>
      <x v="92"/>
    </i>
    <i>
      <x v="93"/>
    </i>
    <i>
      <x v="103"/>
    </i>
    <i>
      <x v="106"/>
    </i>
    <i>
      <x v="109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49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8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7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6">
      <pivotArea grandRow="1" grandCol="1" outline="0" collapsedLevelsAreSubtotals="1" fieldPosition="0"/>
    </format>
    <format dxfId="45">
      <pivotArea grandRow="1" grandCol="1" outline="0" collapsedLevelsAreSubtotals="1" fieldPosition="0"/>
    </format>
    <format dxfId="4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" count="0" selected="0"/>
        </references>
      </pivotArea>
    </format>
    <format dxfId="40">
      <pivotArea dataOnly="0" labelOnly="1" fieldPosition="0">
        <references count="1">
          <reference field="0" count="0"/>
        </references>
      </pivotArea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Col="1" outline="0" fieldPosition="0"/>
    </format>
    <format dxfId="33">
      <pivotArea type="all" dataOnly="0" outline="0" fieldPosition="0"/>
    </format>
    <format dxfId="32">
      <pivotArea field="0" grandCol="1" collapsedLevelsAreSubtotals="1" axis="axisRow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type="all" dataOnly="0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78" totalsRowShown="0">
  <autoFilter ref="A1:E78"/>
  <tableColumns count="5">
    <tableColumn id="1" name="Тематика"/>
    <tableColumn id="2" name="Рег №"/>
    <tableColumn id="3" name="Дата рег"/>
    <tableColumn id="4" name="Заголовок"/>
    <tableColumn id="5" name="Подразделение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activeCell="I51" sqref="I51"/>
    </sheetView>
  </sheetViews>
  <sheetFormatPr defaultRowHeight="15" x14ac:dyDescent="0.25"/>
  <cols>
    <col min="1" max="1" width="21" customWidth="1"/>
    <col min="2" max="2" width="19.140625" customWidth="1"/>
    <col min="3" max="3" width="10.85546875" customWidth="1"/>
    <col min="4" max="4" width="20.28515625" customWidth="1"/>
    <col min="5" max="5" width="26.42578125" customWidth="1"/>
  </cols>
  <sheetData>
    <row r="1" spans="1:7" x14ac:dyDescent="0.25">
      <c r="A1" s="11" t="s">
        <v>6</v>
      </c>
      <c r="B1" s="11" t="s">
        <v>14</v>
      </c>
      <c r="C1" s="11" t="s">
        <v>13</v>
      </c>
      <c r="D1" s="11" t="s">
        <v>15</v>
      </c>
      <c r="E1" s="11" t="s">
        <v>9</v>
      </c>
      <c r="F1" s="11"/>
      <c r="G1" s="11"/>
    </row>
    <row r="2" spans="1:7" ht="30" x14ac:dyDescent="0.25">
      <c r="A2" s="11" t="s">
        <v>202</v>
      </c>
      <c r="B2" s="11" t="s">
        <v>203</v>
      </c>
      <c r="C2" s="11" t="s">
        <v>114</v>
      </c>
      <c r="D2" s="11" t="s">
        <v>188</v>
      </c>
      <c r="E2" s="11" t="s">
        <v>19</v>
      </c>
      <c r="F2" s="11"/>
      <c r="G2" s="11"/>
    </row>
    <row r="3" spans="1:7" ht="45" x14ac:dyDescent="0.25">
      <c r="A3" s="11" t="s">
        <v>202</v>
      </c>
      <c r="B3" s="11" t="s">
        <v>219</v>
      </c>
      <c r="C3" s="11" t="s">
        <v>114</v>
      </c>
      <c r="D3" s="11" t="s">
        <v>220</v>
      </c>
      <c r="E3" s="11" t="s">
        <v>19</v>
      </c>
      <c r="F3" s="11"/>
      <c r="G3" s="11"/>
    </row>
    <row r="4" spans="1:7" ht="60" x14ac:dyDescent="0.25">
      <c r="A4" s="11" t="s">
        <v>124</v>
      </c>
      <c r="B4" s="11" t="s">
        <v>125</v>
      </c>
      <c r="C4" s="11" t="s">
        <v>126</v>
      </c>
      <c r="D4" s="11" t="s">
        <v>127</v>
      </c>
      <c r="E4" s="11" t="s">
        <v>19</v>
      </c>
      <c r="F4" s="11"/>
      <c r="G4" s="11"/>
    </row>
    <row r="5" spans="1:7" ht="60" x14ac:dyDescent="0.25">
      <c r="A5" s="11" t="s">
        <v>78</v>
      </c>
      <c r="B5" s="11" t="s">
        <v>79</v>
      </c>
      <c r="C5" s="11" t="s">
        <v>80</v>
      </c>
      <c r="D5" s="11" t="s">
        <v>78</v>
      </c>
      <c r="E5" s="11" t="s">
        <v>19</v>
      </c>
      <c r="F5" s="11"/>
      <c r="G5" s="11"/>
    </row>
    <row r="6" spans="1:7" ht="60" x14ac:dyDescent="0.25">
      <c r="A6" s="11" t="s">
        <v>78</v>
      </c>
      <c r="B6" s="11" t="s">
        <v>96</v>
      </c>
      <c r="C6" s="11" t="s">
        <v>97</v>
      </c>
      <c r="D6" s="11" t="s">
        <v>98</v>
      </c>
      <c r="E6" s="11" t="s">
        <v>19</v>
      </c>
      <c r="F6" s="11"/>
      <c r="G6" s="11"/>
    </row>
    <row r="7" spans="1:7" ht="60" x14ac:dyDescent="0.25">
      <c r="A7" s="11" t="s">
        <v>78</v>
      </c>
      <c r="B7" s="11" t="s">
        <v>105</v>
      </c>
      <c r="C7" s="11" t="s">
        <v>106</v>
      </c>
      <c r="D7" s="11" t="s">
        <v>78</v>
      </c>
      <c r="E7" s="11" t="s">
        <v>19</v>
      </c>
      <c r="F7" s="11"/>
      <c r="G7" s="11"/>
    </row>
    <row r="8" spans="1:7" ht="60" x14ac:dyDescent="0.25">
      <c r="A8" s="11" t="s">
        <v>78</v>
      </c>
      <c r="B8" s="11" t="s">
        <v>152</v>
      </c>
      <c r="C8" s="11" t="s">
        <v>153</v>
      </c>
      <c r="D8" s="11" t="s">
        <v>154</v>
      </c>
      <c r="E8" s="11" t="s">
        <v>19</v>
      </c>
      <c r="F8" s="11"/>
      <c r="G8" s="11"/>
    </row>
    <row r="9" spans="1:7" ht="60" x14ac:dyDescent="0.25">
      <c r="A9" s="11" t="s">
        <v>78</v>
      </c>
      <c r="B9" s="11" t="s">
        <v>178</v>
      </c>
      <c r="C9" s="11" t="s">
        <v>179</v>
      </c>
      <c r="D9" s="11" t="s">
        <v>180</v>
      </c>
      <c r="E9" s="11" t="s">
        <v>19</v>
      </c>
      <c r="F9" s="11"/>
      <c r="G9" s="11"/>
    </row>
    <row r="10" spans="1:7" ht="240" x14ac:dyDescent="0.25">
      <c r="A10" s="11" t="s">
        <v>39</v>
      </c>
      <c r="B10" s="11" t="s">
        <v>40</v>
      </c>
      <c r="C10" s="11" t="s">
        <v>41</v>
      </c>
      <c r="D10" s="11" t="s">
        <v>42</v>
      </c>
      <c r="E10" s="11" t="s">
        <v>19</v>
      </c>
      <c r="F10" s="11"/>
      <c r="G10" s="11"/>
    </row>
    <row r="11" spans="1:7" ht="60" x14ac:dyDescent="0.25">
      <c r="A11" s="11" t="s">
        <v>175</v>
      </c>
      <c r="B11" s="11" t="s">
        <v>176</v>
      </c>
      <c r="C11" s="11" t="s">
        <v>136</v>
      </c>
      <c r="D11" s="11" t="s">
        <v>177</v>
      </c>
      <c r="E11" s="11" t="s">
        <v>19</v>
      </c>
      <c r="F11" s="11"/>
      <c r="G11" s="11"/>
    </row>
    <row r="12" spans="1:7" ht="60" x14ac:dyDescent="0.25">
      <c r="A12" s="11" t="s">
        <v>99</v>
      </c>
      <c r="B12" s="11" t="s">
        <v>100</v>
      </c>
      <c r="C12" s="11" t="s">
        <v>101</v>
      </c>
      <c r="D12" s="11" t="s">
        <v>102</v>
      </c>
      <c r="E12" s="11" t="s">
        <v>19</v>
      </c>
      <c r="F12" s="11"/>
      <c r="G12" s="11"/>
    </row>
    <row r="13" spans="1:7" ht="75" x14ac:dyDescent="0.25">
      <c r="A13" s="11" t="s">
        <v>28</v>
      </c>
      <c r="B13" s="11" t="s">
        <v>29</v>
      </c>
      <c r="C13" s="11" t="s">
        <v>30</v>
      </c>
      <c r="D13" s="11" t="s">
        <v>31</v>
      </c>
      <c r="E13" s="11" t="s">
        <v>19</v>
      </c>
      <c r="F13" s="11"/>
      <c r="G13" s="11"/>
    </row>
    <row r="14" spans="1:7" ht="30" x14ac:dyDescent="0.25">
      <c r="A14" s="11" t="s">
        <v>155</v>
      </c>
      <c r="B14" s="11" t="s">
        <v>156</v>
      </c>
      <c r="C14" s="11" t="s">
        <v>157</v>
      </c>
      <c r="D14" s="11" t="s">
        <v>158</v>
      </c>
      <c r="E14" s="11" t="s">
        <v>19</v>
      </c>
      <c r="F14" s="11"/>
      <c r="G14" s="11"/>
    </row>
    <row r="15" spans="1:7" ht="60" x14ac:dyDescent="0.25">
      <c r="A15" s="11" t="s">
        <v>56</v>
      </c>
      <c r="B15" s="11" t="s">
        <v>57</v>
      </c>
      <c r="C15" s="11" t="s">
        <v>58</v>
      </c>
      <c r="D15" s="11" t="s">
        <v>59</v>
      </c>
      <c r="E15" s="11" t="s">
        <v>19</v>
      </c>
      <c r="F15" s="11"/>
      <c r="G15" s="11"/>
    </row>
    <row r="16" spans="1:7" ht="60" x14ac:dyDescent="0.25">
      <c r="A16" s="11" t="s">
        <v>56</v>
      </c>
      <c r="B16" s="11" t="s">
        <v>92</v>
      </c>
      <c r="C16" s="11" t="s">
        <v>93</v>
      </c>
      <c r="D16" s="11" t="s">
        <v>94</v>
      </c>
      <c r="E16" s="11" t="s">
        <v>19</v>
      </c>
      <c r="F16" s="11"/>
      <c r="G16" s="11"/>
    </row>
    <row r="17" spans="1:7" ht="90" x14ac:dyDescent="0.25">
      <c r="A17" s="11" t="s">
        <v>74</v>
      </c>
      <c r="B17" s="11" t="s">
        <v>75</v>
      </c>
      <c r="C17" s="11" t="s">
        <v>76</v>
      </c>
      <c r="D17" s="11" t="s">
        <v>77</v>
      </c>
      <c r="E17" s="11" t="s">
        <v>19</v>
      </c>
      <c r="F17" s="11"/>
      <c r="G17" s="11"/>
    </row>
    <row r="18" spans="1:7" ht="105" x14ac:dyDescent="0.25">
      <c r="A18" s="11" t="s">
        <v>74</v>
      </c>
      <c r="B18" s="11" t="s">
        <v>90</v>
      </c>
      <c r="C18" s="11" t="s">
        <v>45</v>
      </c>
      <c r="D18" s="11" t="s">
        <v>91</v>
      </c>
      <c r="E18" s="11" t="s">
        <v>19</v>
      </c>
      <c r="F18" s="11"/>
      <c r="G18" s="11"/>
    </row>
    <row r="19" spans="1:7" ht="90" x14ac:dyDescent="0.25">
      <c r="A19" s="11" t="s">
        <v>74</v>
      </c>
      <c r="B19" s="11" t="s">
        <v>132</v>
      </c>
      <c r="C19" s="11" t="s">
        <v>133</v>
      </c>
      <c r="D19" s="11" t="s">
        <v>134</v>
      </c>
      <c r="E19" s="11" t="s">
        <v>19</v>
      </c>
      <c r="F19" s="11"/>
      <c r="G19" s="11"/>
    </row>
    <row r="20" spans="1:7" ht="90" x14ac:dyDescent="0.25">
      <c r="A20" s="11" t="s">
        <v>74</v>
      </c>
      <c r="B20" s="11" t="s">
        <v>163</v>
      </c>
      <c r="C20" s="11" t="s">
        <v>157</v>
      </c>
      <c r="D20" s="11" t="s">
        <v>164</v>
      </c>
      <c r="E20" s="11" t="s">
        <v>19</v>
      </c>
      <c r="F20" s="11"/>
      <c r="G20" s="11"/>
    </row>
    <row r="21" spans="1:7" ht="90" x14ac:dyDescent="0.25">
      <c r="A21" s="11" t="s">
        <v>74</v>
      </c>
      <c r="B21" s="11" t="s">
        <v>181</v>
      </c>
      <c r="C21" s="11" t="s">
        <v>166</v>
      </c>
      <c r="D21" s="11" t="s">
        <v>182</v>
      </c>
      <c r="E21" s="11" t="s">
        <v>19</v>
      </c>
      <c r="F21" s="11"/>
      <c r="G21" s="11"/>
    </row>
    <row r="22" spans="1:7" ht="60" x14ac:dyDescent="0.25">
      <c r="A22" s="11" t="s">
        <v>43</v>
      </c>
      <c r="B22" s="11" t="s">
        <v>44</v>
      </c>
      <c r="C22" s="11" t="s">
        <v>45</v>
      </c>
      <c r="D22" s="11" t="s">
        <v>46</v>
      </c>
      <c r="E22" s="11" t="s">
        <v>19</v>
      </c>
      <c r="F22" s="11"/>
      <c r="G22" s="11"/>
    </row>
    <row r="23" spans="1:7" ht="30" x14ac:dyDescent="0.25">
      <c r="A23" s="11" t="s">
        <v>43</v>
      </c>
      <c r="B23" s="11" t="s">
        <v>71</v>
      </c>
      <c r="C23" s="11" t="s">
        <v>72</v>
      </c>
      <c r="D23" s="11" t="s">
        <v>73</v>
      </c>
      <c r="E23" s="11" t="s">
        <v>19</v>
      </c>
      <c r="F23" s="11"/>
      <c r="G23" s="11"/>
    </row>
    <row r="24" spans="1:7" ht="30" x14ac:dyDescent="0.25">
      <c r="A24" s="11" t="s">
        <v>216</v>
      </c>
      <c r="B24" s="11" t="s">
        <v>217</v>
      </c>
      <c r="C24" s="11" t="s">
        <v>208</v>
      </c>
      <c r="D24" s="11" t="s">
        <v>218</v>
      </c>
      <c r="E24" s="11" t="s">
        <v>19</v>
      </c>
      <c r="F24" s="11"/>
      <c r="G24" s="11"/>
    </row>
    <row r="25" spans="1:7" ht="60" x14ac:dyDescent="0.25">
      <c r="A25" s="11" t="s">
        <v>108</v>
      </c>
      <c r="B25" s="11" t="s">
        <v>109</v>
      </c>
      <c r="C25" s="11" t="s">
        <v>110</v>
      </c>
      <c r="D25" s="11" t="s">
        <v>111</v>
      </c>
      <c r="E25" s="11" t="s">
        <v>19</v>
      </c>
      <c r="F25" s="11"/>
      <c r="G25" s="11"/>
    </row>
    <row r="26" spans="1:7" ht="135" x14ac:dyDescent="0.25">
      <c r="A26" s="11" t="s">
        <v>47</v>
      </c>
      <c r="B26" s="11" t="s">
        <v>48</v>
      </c>
      <c r="C26" s="11" t="s">
        <v>45</v>
      </c>
      <c r="D26" s="11" t="s">
        <v>49</v>
      </c>
      <c r="E26" s="11" t="s">
        <v>19</v>
      </c>
      <c r="F26" s="11"/>
      <c r="G26" s="11"/>
    </row>
    <row r="27" spans="1:7" ht="135" x14ac:dyDescent="0.25">
      <c r="A27" s="11" t="s">
        <v>47</v>
      </c>
      <c r="B27" s="11" t="s">
        <v>107</v>
      </c>
      <c r="C27" s="11" t="s">
        <v>106</v>
      </c>
      <c r="D27" s="11" t="s">
        <v>49</v>
      </c>
      <c r="E27" s="11" t="s">
        <v>19</v>
      </c>
      <c r="F27" s="11"/>
      <c r="G27" s="11"/>
    </row>
    <row r="28" spans="1:7" ht="135" x14ac:dyDescent="0.25">
      <c r="A28" s="11" t="s">
        <v>47</v>
      </c>
      <c r="B28" s="11" t="s">
        <v>191</v>
      </c>
      <c r="C28" s="11" t="s">
        <v>192</v>
      </c>
      <c r="D28" s="11" t="s">
        <v>193</v>
      </c>
      <c r="E28" s="11" t="s">
        <v>19</v>
      </c>
      <c r="F28" s="11"/>
      <c r="G28" s="11"/>
    </row>
    <row r="29" spans="1:7" ht="135" x14ac:dyDescent="0.25">
      <c r="A29" s="11" t="s">
        <v>47</v>
      </c>
      <c r="B29" s="11" t="s">
        <v>198</v>
      </c>
      <c r="C29" s="11" t="s">
        <v>122</v>
      </c>
      <c r="D29" s="11" t="s">
        <v>49</v>
      </c>
      <c r="E29" s="11" t="s">
        <v>19</v>
      </c>
      <c r="F29" s="11"/>
      <c r="G29" s="11"/>
    </row>
    <row r="30" spans="1:7" ht="75" x14ac:dyDescent="0.25">
      <c r="A30" s="11" t="s">
        <v>20</v>
      </c>
      <c r="B30" s="11" t="s">
        <v>21</v>
      </c>
      <c r="C30" s="11" t="s">
        <v>22</v>
      </c>
      <c r="D30" s="11" t="s">
        <v>23</v>
      </c>
      <c r="E30" s="11" t="s">
        <v>19</v>
      </c>
      <c r="F30" s="11"/>
      <c r="G30" s="11"/>
    </row>
    <row r="31" spans="1:7" ht="75" x14ac:dyDescent="0.25">
      <c r="A31" s="11" t="s">
        <v>20</v>
      </c>
      <c r="B31" s="11" t="s">
        <v>32</v>
      </c>
      <c r="C31" s="11" t="s">
        <v>33</v>
      </c>
      <c r="D31" s="11" t="s">
        <v>34</v>
      </c>
      <c r="E31" s="11" t="s">
        <v>19</v>
      </c>
      <c r="F31" s="11"/>
      <c r="G31" s="11"/>
    </row>
    <row r="32" spans="1:7" ht="45" x14ac:dyDescent="0.25">
      <c r="A32" s="11" t="s">
        <v>20</v>
      </c>
      <c r="B32" s="11" t="s">
        <v>50</v>
      </c>
      <c r="C32" s="11" t="s">
        <v>51</v>
      </c>
      <c r="D32" s="11" t="s">
        <v>52</v>
      </c>
      <c r="E32" s="11" t="s">
        <v>19</v>
      </c>
      <c r="F32" s="11"/>
      <c r="G32" s="11"/>
    </row>
    <row r="33" spans="1:7" ht="45" x14ac:dyDescent="0.25">
      <c r="A33" s="11" t="s">
        <v>20</v>
      </c>
      <c r="B33" s="11" t="s">
        <v>85</v>
      </c>
      <c r="C33" s="11" t="s">
        <v>86</v>
      </c>
      <c r="D33" s="11" t="s">
        <v>87</v>
      </c>
      <c r="E33" s="11" t="s">
        <v>19</v>
      </c>
      <c r="F33" s="11"/>
      <c r="G33" s="11"/>
    </row>
    <row r="34" spans="1:7" ht="45" x14ac:dyDescent="0.25">
      <c r="A34" s="11" t="s">
        <v>20</v>
      </c>
      <c r="B34" s="11" t="s">
        <v>103</v>
      </c>
      <c r="C34" s="11" t="s">
        <v>86</v>
      </c>
      <c r="D34" s="11" t="s">
        <v>104</v>
      </c>
      <c r="E34" s="11" t="s">
        <v>19</v>
      </c>
      <c r="F34" s="11"/>
      <c r="G34" s="11"/>
    </row>
    <row r="35" spans="1:7" ht="45" x14ac:dyDescent="0.25">
      <c r="A35" s="11" t="s">
        <v>20</v>
      </c>
      <c r="B35" s="11" t="s">
        <v>128</v>
      </c>
      <c r="C35" s="11" t="s">
        <v>114</v>
      </c>
      <c r="D35" s="11" t="s">
        <v>129</v>
      </c>
      <c r="E35" s="11" t="s">
        <v>19</v>
      </c>
      <c r="F35" s="11"/>
      <c r="G35" s="11"/>
    </row>
    <row r="36" spans="1:7" ht="45" x14ac:dyDescent="0.25">
      <c r="A36" s="11" t="s">
        <v>20</v>
      </c>
      <c r="B36" s="11" t="s">
        <v>130</v>
      </c>
      <c r="C36" s="11" t="s">
        <v>114</v>
      </c>
      <c r="D36" s="11" t="s">
        <v>131</v>
      </c>
      <c r="E36" s="11" t="s">
        <v>19</v>
      </c>
      <c r="F36" s="11"/>
      <c r="G36" s="11"/>
    </row>
    <row r="37" spans="1:7" ht="60" x14ac:dyDescent="0.25">
      <c r="A37" s="11" t="s">
        <v>20</v>
      </c>
      <c r="B37" s="11" t="s">
        <v>135</v>
      </c>
      <c r="C37" s="11" t="s">
        <v>136</v>
      </c>
      <c r="D37" s="11" t="s">
        <v>137</v>
      </c>
      <c r="E37" s="11" t="s">
        <v>19</v>
      </c>
      <c r="F37" s="11"/>
      <c r="G37" s="11"/>
    </row>
    <row r="38" spans="1:7" ht="60" x14ac:dyDescent="0.25">
      <c r="A38" s="11" t="s">
        <v>20</v>
      </c>
      <c r="B38" s="11" t="s">
        <v>138</v>
      </c>
      <c r="C38" s="11" t="s">
        <v>114</v>
      </c>
      <c r="D38" s="11" t="s">
        <v>139</v>
      </c>
      <c r="E38" s="11" t="s">
        <v>19</v>
      </c>
      <c r="F38" s="11"/>
      <c r="G38" s="11"/>
    </row>
    <row r="39" spans="1:7" ht="45" x14ac:dyDescent="0.25">
      <c r="A39" s="11" t="s">
        <v>20</v>
      </c>
      <c r="B39" s="11" t="s">
        <v>143</v>
      </c>
      <c r="C39" s="11" t="s">
        <v>144</v>
      </c>
      <c r="D39" s="11" t="s">
        <v>145</v>
      </c>
      <c r="E39" s="11" t="s">
        <v>19</v>
      </c>
      <c r="F39" s="11"/>
      <c r="G39" s="11"/>
    </row>
    <row r="40" spans="1:7" ht="45" x14ac:dyDescent="0.25">
      <c r="A40" s="11" t="s">
        <v>20</v>
      </c>
      <c r="B40" s="11" t="s">
        <v>150</v>
      </c>
      <c r="C40" s="11" t="s">
        <v>136</v>
      </c>
      <c r="D40" s="11" t="s">
        <v>151</v>
      </c>
      <c r="E40" s="11" t="s">
        <v>19</v>
      </c>
      <c r="F40" s="11"/>
      <c r="G40" s="11"/>
    </row>
    <row r="41" spans="1:7" ht="45" x14ac:dyDescent="0.25">
      <c r="A41" s="11" t="s">
        <v>20</v>
      </c>
      <c r="B41" s="11" t="s">
        <v>168</v>
      </c>
      <c r="C41" s="11" t="s">
        <v>144</v>
      </c>
      <c r="D41" s="11" t="s">
        <v>169</v>
      </c>
      <c r="E41" s="11" t="s">
        <v>19</v>
      </c>
      <c r="F41" s="11"/>
      <c r="G41" s="11"/>
    </row>
    <row r="42" spans="1:7" ht="45" x14ac:dyDescent="0.25">
      <c r="A42" s="11" t="s">
        <v>20</v>
      </c>
      <c r="B42" s="11" t="s">
        <v>173</v>
      </c>
      <c r="C42" s="11" t="s">
        <v>153</v>
      </c>
      <c r="D42" s="11" t="s">
        <v>174</v>
      </c>
      <c r="E42" s="11" t="s">
        <v>19</v>
      </c>
      <c r="F42" s="11"/>
      <c r="G42" s="11"/>
    </row>
    <row r="43" spans="1:7" ht="45" x14ac:dyDescent="0.25">
      <c r="A43" s="11" t="s">
        <v>20</v>
      </c>
      <c r="B43" s="11" t="s">
        <v>183</v>
      </c>
      <c r="C43" s="11" t="s">
        <v>144</v>
      </c>
      <c r="D43" s="11" t="s">
        <v>184</v>
      </c>
      <c r="E43" s="11" t="s">
        <v>19</v>
      </c>
      <c r="F43" s="11"/>
      <c r="G43" s="11"/>
    </row>
    <row r="44" spans="1:7" ht="45" x14ac:dyDescent="0.25">
      <c r="A44" s="11" t="s">
        <v>20</v>
      </c>
      <c r="B44" s="11" t="s">
        <v>185</v>
      </c>
      <c r="C44" s="11" t="s">
        <v>153</v>
      </c>
      <c r="D44" s="11" t="s">
        <v>186</v>
      </c>
      <c r="E44" s="11" t="s">
        <v>19</v>
      </c>
      <c r="F44" s="11"/>
      <c r="G44" s="11"/>
    </row>
    <row r="45" spans="1:7" ht="45" x14ac:dyDescent="0.25">
      <c r="A45" s="11" t="s">
        <v>20</v>
      </c>
      <c r="B45" s="11" t="s">
        <v>187</v>
      </c>
      <c r="C45" s="11" t="s">
        <v>136</v>
      </c>
      <c r="D45" s="11" t="s">
        <v>188</v>
      </c>
      <c r="E45" s="11" t="s">
        <v>19</v>
      </c>
      <c r="F45" s="11"/>
      <c r="G45" s="11"/>
    </row>
    <row r="46" spans="1:7" ht="45" x14ac:dyDescent="0.25">
      <c r="A46" s="11" t="s">
        <v>20</v>
      </c>
      <c r="B46" s="11" t="s">
        <v>194</v>
      </c>
      <c r="C46" s="11" t="s">
        <v>153</v>
      </c>
      <c r="D46" s="11" t="s">
        <v>188</v>
      </c>
      <c r="E46" s="11" t="s">
        <v>19</v>
      </c>
      <c r="F46" s="11"/>
      <c r="G46" s="11"/>
    </row>
    <row r="47" spans="1:7" ht="60" x14ac:dyDescent="0.25">
      <c r="A47" s="11" t="s">
        <v>20</v>
      </c>
      <c r="B47" s="11" t="s">
        <v>199</v>
      </c>
      <c r="C47" s="11" t="s">
        <v>200</v>
      </c>
      <c r="D47" s="11" t="s">
        <v>201</v>
      </c>
      <c r="E47" s="11" t="s">
        <v>19</v>
      </c>
      <c r="F47" s="11"/>
      <c r="G47" s="11"/>
    </row>
    <row r="48" spans="1:7" ht="60" x14ac:dyDescent="0.25">
      <c r="A48" s="11" t="s">
        <v>20</v>
      </c>
      <c r="B48" s="11" t="s">
        <v>207</v>
      </c>
      <c r="C48" s="11" t="s">
        <v>208</v>
      </c>
      <c r="D48" s="11" t="s">
        <v>209</v>
      </c>
      <c r="E48" s="11" t="s">
        <v>19</v>
      </c>
      <c r="F48" s="11"/>
      <c r="G48" s="11"/>
    </row>
    <row r="49" spans="1:7" ht="45" x14ac:dyDescent="0.25">
      <c r="A49" s="11" t="s">
        <v>20</v>
      </c>
      <c r="B49" s="11" t="s">
        <v>212</v>
      </c>
      <c r="C49" s="11" t="s">
        <v>205</v>
      </c>
      <c r="D49" s="11" t="s">
        <v>213</v>
      </c>
      <c r="E49" s="11" t="s">
        <v>19</v>
      </c>
      <c r="F49" s="11"/>
      <c r="G49" s="11"/>
    </row>
    <row r="50" spans="1:7" ht="45" x14ac:dyDescent="0.25">
      <c r="A50" s="11" t="s">
        <v>20</v>
      </c>
      <c r="B50" s="11" t="s">
        <v>214</v>
      </c>
      <c r="C50" s="11" t="s">
        <v>114</v>
      </c>
      <c r="D50" s="11" t="s">
        <v>215</v>
      </c>
      <c r="E50" s="11" t="s">
        <v>19</v>
      </c>
      <c r="F50" s="11"/>
      <c r="G50" s="11"/>
    </row>
    <row r="51" spans="1:7" ht="90" x14ac:dyDescent="0.25">
      <c r="A51" s="11" t="s">
        <v>112</v>
      </c>
      <c r="B51" s="11" t="s">
        <v>113</v>
      </c>
      <c r="C51" s="11" t="s">
        <v>114</v>
      </c>
      <c r="D51" s="11" t="s">
        <v>115</v>
      </c>
      <c r="E51" s="11" t="s">
        <v>19</v>
      </c>
      <c r="F51" s="11"/>
      <c r="G51" s="11"/>
    </row>
    <row r="52" spans="1:7" ht="120" x14ac:dyDescent="0.25">
      <c r="A52" s="11" t="s">
        <v>53</v>
      </c>
      <c r="B52" s="11" t="s">
        <v>54</v>
      </c>
      <c r="C52" s="11" t="s">
        <v>33</v>
      </c>
      <c r="D52" s="11" t="s">
        <v>55</v>
      </c>
      <c r="E52" s="11" t="s">
        <v>19</v>
      </c>
      <c r="F52" s="11"/>
      <c r="G52" s="11"/>
    </row>
    <row r="53" spans="1:7" ht="120" x14ac:dyDescent="0.25">
      <c r="A53" s="11" t="s">
        <v>53</v>
      </c>
      <c r="B53" s="11" t="s">
        <v>65</v>
      </c>
      <c r="C53" s="11" t="s">
        <v>33</v>
      </c>
      <c r="D53" s="11" t="s">
        <v>66</v>
      </c>
      <c r="E53" s="11" t="s">
        <v>19</v>
      </c>
      <c r="F53" s="11"/>
      <c r="G53" s="11"/>
    </row>
    <row r="54" spans="1:7" ht="120" x14ac:dyDescent="0.25">
      <c r="A54" s="11" t="s">
        <v>53</v>
      </c>
      <c r="B54" s="11" t="s">
        <v>95</v>
      </c>
      <c r="C54" s="11" t="s">
        <v>86</v>
      </c>
      <c r="D54" s="11" t="s">
        <v>66</v>
      </c>
      <c r="E54" s="11" t="s">
        <v>19</v>
      </c>
      <c r="F54" s="11"/>
      <c r="G54" s="11"/>
    </row>
    <row r="55" spans="1:7" ht="45" x14ac:dyDescent="0.25">
      <c r="A55" s="11" t="s">
        <v>67</v>
      </c>
      <c r="B55" s="11" t="s">
        <v>68</v>
      </c>
      <c r="C55" s="11" t="s">
        <v>69</v>
      </c>
      <c r="D55" s="11" t="s">
        <v>70</v>
      </c>
      <c r="E55" s="11" t="s">
        <v>19</v>
      </c>
      <c r="F55" s="11"/>
      <c r="G55" s="11"/>
    </row>
    <row r="56" spans="1:7" ht="45" x14ac:dyDescent="0.25">
      <c r="A56" s="11" t="s">
        <v>116</v>
      </c>
      <c r="B56" s="11" t="s">
        <v>117</v>
      </c>
      <c r="C56" s="11" t="s">
        <v>118</v>
      </c>
      <c r="D56" s="11" t="s">
        <v>119</v>
      </c>
      <c r="E56" s="11" t="s">
        <v>19</v>
      </c>
      <c r="F56" s="11"/>
      <c r="G56" s="11"/>
    </row>
    <row r="57" spans="1:7" ht="45" x14ac:dyDescent="0.25">
      <c r="A57" s="11" t="s">
        <v>159</v>
      </c>
      <c r="B57" s="11" t="s">
        <v>160</v>
      </c>
      <c r="C57" s="11" t="s">
        <v>161</v>
      </c>
      <c r="D57" s="11" t="s">
        <v>162</v>
      </c>
      <c r="E57" s="11" t="s">
        <v>19</v>
      </c>
      <c r="F57" s="11"/>
      <c r="G57" s="11"/>
    </row>
    <row r="58" spans="1:7" ht="45" x14ac:dyDescent="0.25">
      <c r="A58" s="11" t="s">
        <v>35</v>
      </c>
      <c r="B58" s="11" t="s">
        <v>36</v>
      </c>
      <c r="C58" s="11" t="s">
        <v>37</v>
      </c>
      <c r="D58" s="11" t="s">
        <v>38</v>
      </c>
      <c r="E58" s="11" t="s">
        <v>19</v>
      </c>
      <c r="F58" s="11"/>
      <c r="G58" s="11"/>
    </row>
    <row r="59" spans="1:7" ht="165" x14ac:dyDescent="0.25">
      <c r="A59" s="11" t="s">
        <v>24</v>
      </c>
      <c r="B59" s="11" t="s">
        <v>25</v>
      </c>
      <c r="C59" s="11" t="s">
        <v>26</v>
      </c>
      <c r="D59" s="11" t="s">
        <v>27</v>
      </c>
      <c r="E59" s="11" t="s">
        <v>19</v>
      </c>
      <c r="F59" s="11"/>
      <c r="G59" s="11"/>
    </row>
    <row r="60" spans="1:7" ht="165" x14ac:dyDescent="0.25">
      <c r="A60" s="11" t="s">
        <v>24</v>
      </c>
      <c r="B60" s="11" t="s">
        <v>60</v>
      </c>
      <c r="C60" s="11" t="s">
        <v>33</v>
      </c>
      <c r="D60" s="11" t="s">
        <v>61</v>
      </c>
      <c r="E60" s="11" t="s">
        <v>19</v>
      </c>
      <c r="F60" s="11"/>
      <c r="G60" s="11"/>
    </row>
    <row r="61" spans="1:7" ht="165" x14ac:dyDescent="0.25">
      <c r="A61" s="11" t="s">
        <v>24</v>
      </c>
      <c r="B61" s="11" t="s">
        <v>88</v>
      </c>
      <c r="C61" s="11" t="s">
        <v>80</v>
      </c>
      <c r="D61" s="11" t="s">
        <v>89</v>
      </c>
      <c r="E61" s="11" t="s">
        <v>19</v>
      </c>
      <c r="F61" s="11"/>
      <c r="G61" s="11"/>
    </row>
    <row r="62" spans="1:7" ht="165" x14ac:dyDescent="0.25">
      <c r="A62" s="11" t="s">
        <v>24</v>
      </c>
      <c r="B62" s="11" t="s">
        <v>204</v>
      </c>
      <c r="C62" s="11" t="s">
        <v>205</v>
      </c>
      <c r="D62" s="11" t="s">
        <v>206</v>
      </c>
      <c r="E62" s="11" t="s">
        <v>19</v>
      </c>
      <c r="F62" s="11"/>
      <c r="G62" s="11"/>
    </row>
    <row r="63" spans="1:7" ht="90" x14ac:dyDescent="0.25">
      <c r="A63" s="11" t="s">
        <v>146</v>
      </c>
      <c r="B63" s="11" t="s">
        <v>147</v>
      </c>
      <c r="C63" s="11" t="s">
        <v>148</v>
      </c>
      <c r="D63" s="11" t="s">
        <v>149</v>
      </c>
      <c r="E63" s="11" t="s">
        <v>19</v>
      </c>
      <c r="F63" s="11"/>
      <c r="G63" s="11"/>
    </row>
    <row r="64" spans="1:7" ht="90" x14ac:dyDescent="0.25">
      <c r="A64" s="11" t="s">
        <v>146</v>
      </c>
      <c r="B64" s="11" t="s">
        <v>189</v>
      </c>
      <c r="C64" s="11" t="s">
        <v>166</v>
      </c>
      <c r="D64" s="11" t="s">
        <v>190</v>
      </c>
      <c r="E64" s="11" t="s">
        <v>19</v>
      </c>
      <c r="F64" s="11"/>
      <c r="G64" s="11"/>
    </row>
    <row r="65" spans="1:7" ht="90" x14ac:dyDescent="0.25">
      <c r="A65" s="11" t="s">
        <v>146</v>
      </c>
      <c r="B65" s="11" t="s">
        <v>210</v>
      </c>
      <c r="C65" s="11" t="s">
        <v>205</v>
      </c>
      <c r="D65" s="11" t="s">
        <v>211</v>
      </c>
      <c r="E65" s="11" t="s">
        <v>19</v>
      </c>
      <c r="F65" s="11"/>
      <c r="G65" s="11"/>
    </row>
    <row r="66" spans="1:7" ht="255" x14ac:dyDescent="0.25">
      <c r="A66" s="11" t="s">
        <v>81</v>
      </c>
      <c r="B66" s="11" t="s">
        <v>82</v>
      </c>
      <c r="C66" s="11" t="s">
        <v>83</v>
      </c>
      <c r="D66" s="11" t="s">
        <v>84</v>
      </c>
      <c r="E66" s="11" t="s">
        <v>19</v>
      </c>
      <c r="F66" s="11"/>
      <c r="G66" s="11"/>
    </row>
    <row r="67" spans="1:7" ht="45" x14ac:dyDescent="0.25">
      <c r="A67" s="11" t="s">
        <v>62</v>
      </c>
      <c r="B67" s="11" t="s">
        <v>63</v>
      </c>
      <c r="C67" s="11" t="s">
        <v>51</v>
      </c>
      <c r="D67" s="11" t="s">
        <v>64</v>
      </c>
      <c r="E67" s="11" t="s">
        <v>19</v>
      </c>
      <c r="F67" s="11"/>
      <c r="G67" s="11"/>
    </row>
    <row r="68" spans="1:7" ht="45" x14ac:dyDescent="0.25">
      <c r="A68" s="11" t="s">
        <v>62</v>
      </c>
      <c r="B68" s="11" t="s">
        <v>140</v>
      </c>
      <c r="C68" s="11" t="s">
        <v>141</v>
      </c>
      <c r="D68" s="11" t="s">
        <v>142</v>
      </c>
      <c r="E68" s="11" t="s">
        <v>19</v>
      </c>
      <c r="F68" s="11"/>
      <c r="G68" s="11"/>
    </row>
    <row r="69" spans="1:7" ht="45" x14ac:dyDescent="0.25">
      <c r="A69" s="11" t="s">
        <v>120</v>
      </c>
      <c r="B69" s="11" t="s">
        <v>121</v>
      </c>
      <c r="C69" s="11" t="s">
        <v>122</v>
      </c>
      <c r="D69" s="11" t="s">
        <v>123</v>
      </c>
      <c r="E69" s="11" t="s">
        <v>19</v>
      </c>
      <c r="F69" s="11"/>
      <c r="G69" s="11"/>
    </row>
    <row r="70" spans="1:7" ht="45" x14ac:dyDescent="0.25">
      <c r="A70" s="11" t="s">
        <v>120</v>
      </c>
      <c r="B70" s="11" t="s">
        <v>165</v>
      </c>
      <c r="C70" s="11" t="s">
        <v>166</v>
      </c>
      <c r="D70" s="11" t="s">
        <v>167</v>
      </c>
      <c r="E70" s="11" t="s">
        <v>19</v>
      </c>
      <c r="F70" s="11"/>
      <c r="G70" s="11"/>
    </row>
    <row r="71" spans="1:7" ht="45" x14ac:dyDescent="0.25">
      <c r="A71" s="11" t="s">
        <v>120</v>
      </c>
      <c r="B71" s="11" t="s">
        <v>170</v>
      </c>
      <c r="C71" s="11" t="s">
        <v>171</v>
      </c>
      <c r="D71" s="11" t="s">
        <v>172</v>
      </c>
      <c r="E71" s="11" t="s">
        <v>19</v>
      </c>
      <c r="F71" s="11"/>
      <c r="G71" s="11"/>
    </row>
    <row r="72" spans="1:7" ht="45" x14ac:dyDescent="0.25">
      <c r="A72" s="11" t="s">
        <v>120</v>
      </c>
      <c r="B72" s="11" t="s">
        <v>195</v>
      </c>
      <c r="C72" s="11" t="s">
        <v>196</v>
      </c>
      <c r="D72" s="11" t="s">
        <v>197</v>
      </c>
      <c r="E72" s="11" t="s">
        <v>19</v>
      </c>
      <c r="F72" s="11"/>
      <c r="G72" s="1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topLeftCell="A34" workbookViewId="0">
      <selection activeCell="E35" sqref="E35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3" t="s">
        <v>11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2" x14ac:dyDescent="0.25">
      <c r="B2" s="14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4.45" x14ac:dyDescent="0.3">
      <c r="B3" s="14" t="str">
        <f>CONCATENATE("с ", BeginRegDate, " по ", EndRegDate)</f>
        <v>с 01.01.2022 по 10.04.2022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2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2" ht="14.45" x14ac:dyDescent="0.3">
      <c r="B5" s="12" t="str">
        <f>CONCATENATE("на дату: ", ReportDate)</f>
        <v>на дату: 11.04.2022 15:24:24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2" ht="14.45" x14ac:dyDescent="0.3">
      <c r="B6" s="6" t="s">
        <v>10</v>
      </c>
      <c r="C6" s="6" t="s">
        <v>5</v>
      </c>
      <c r="D6" s="7"/>
      <c r="E6" s="7"/>
    </row>
    <row r="7" spans="2:12" x14ac:dyDescent="0.25">
      <c r="B7" s="6" t="s">
        <v>6</v>
      </c>
      <c r="C7" s="7" t="s">
        <v>19</v>
      </c>
      <c r="D7" s="7" t="s">
        <v>7</v>
      </c>
      <c r="E7" s="7" t="s">
        <v>8</v>
      </c>
    </row>
    <row r="8" spans="2:12" ht="30" x14ac:dyDescent="0.25">
      <c r="B8" s="9" t="s">
        <v>202</v>
      </c>
      <c r="C8" s="8">
        <v>2</v>
      </c>
      <c r="D8" s="8"/>
      <c r="E8" s="8">
        <v>2</v>
      </c>
    </row>
    <row r="9" spans="2:12" ht="105" x14ac:dyDescent="0.25">
      <c r="B9" s="9" t="s">
        <v>124</v>
      </c>
      <c r="C9" s="8">
        <v>1</v>
      </c>
      <c r="D9" s="8"/>
      <c r="E9" s="8">
        <v>1</v>
      </c>
    </row>
    <row r="10" spans="2:12" ht="90" x14ac:dyDescent="0.25">
      <c r="B10" s="9" t="s">
        <v>78</v>
      </c>
      <c r="C10" s="8">
        <v>5</v>
      </c>
      <c r="D10" s="8"/>
      <c r="E10" s="8">
        <v>5</v>
      </c>
    </row>
    <row r="11" spans="2:12" ht="405" x14ac:dyDescent="0.25">
      <c r="B11" s="9" t="s">
        <v>39</v>
      </c>
      <c r="C11" s="8">
        <v>1</v>
      </c>
      <c r="D11" s="8"/>
      <c r="E11" s="8">
        <v>1</v>
      </c>
    </row>
    <row r="12" spans="2:12" ht="75" x14ac:dyDescent="0.25">
      <c r="B12" s="9" t="s">
        <v>175</v>
      </c>
      <c r="C12" s="8">
        <v>1</v>
      </c>
      <c r="D12" s="8"/>
      <c r="E12" s="8">
        <v>1</v>
      </c>
    </row>
    <row r="13" spans="2:12" ht="90" x14ac:dyDescent="0.25">
      <c r="B13" s="9" t="s">
        <v>99</v>
      </c>
      <c r="C13" s="8">
        <v>1</v>
      </c>
      <c r="D13" s="8"/>
      <c r="E13" s="8">
        <v>1</v>
      </c>
    </row>
    <row r="14" spans="2:12" ht="120" x14ac:dyDescent="0.25">
      <c r="B14" s="9" t="s">
        <v>28</v>
      </c>
      <c r="C14" s="8">
        <v>1</v>
      </c>
      <c r="D14" s="8"/>
      <c r="E14" s="8">
        <v>1</v>
      </c>
    </row>
    <row r="15" spans="2:12" ht="45" x14ac:dyDescent="0.25">
      <c r="B15" s="9" t="s">
        <v>155</v>
      </c>
      <c r="C15" s="8">
        <v>1</v>
      </c>
      <c r="D15" s="8"/>
      <c r="E15" s="8">
        <v>1</v>
      </c>
    </row>
    <row r="16" spans="2:12" ht="90" x14ac:dyDescent="0.25">
      <c r="B16" s="9" t="s">
        <v>56</v>
      </c>
      <c r="C16" s="8">
        <v>2</v>
      </c>
      <c r="D16" s="8"/>
      <c r="E16" s="8">
        <v>2</v>
      </c>
    </row>
    <row r="17" spans="2:5" ht="165" x14ac:dyDescent="0.25">
      <c r="B17" s="9" t="s">
        <v>74</v>
      </c>
      <c r="C17" s="8">
        <v>5</v>
      </c>
      <c r="D17" s="8"/>
      <c r="E17" s="8">
        <v>5</v>
      </c>
    </row>
    <row r="18" spans="2:5" ht="60" x14ac:dyDescent="0.25">
      <c r="B18" s="9" t="s">
        <v>43</v>
      </c>
      <c r="C18" s="8">
        <v>2</v>
      </c>
      <c r="D18" s="8"/>
      <c r="E18" s="8">
        <v>2</v>
      </c>
    </row>
    <row r="19" spans="2:5" ht="45" x14ac:dyDescent="0.25">
      <c r="B19" s="9" t="s">
        <v>216</v>
      </c>
      <c r="C19" s="8">
        <v>1</v>
      </c>
      <c r="D19" s="8"/>
      <c r="E19" s="8">
        <v>1</v>
      </c>
    </row>
    <row r="20" spans="2:5" ht="75" x14ac:dyDescent="0.25">
      <c r="B20" s="9" t="s">
        <v>108</v>
      </c>
      <c r="C20" s="8">
        <v>1</v>
      </c>
      <c r="D20" s="8"/>
      <c r="E20" s="8">
        <v>1</v>
      </c>
    </row>
    <row r="21" spans="2:5" ht="210" x14ac:dyDescent="0.25">
      <c r="B21" s="9" t="s">
        <v>47</v>
      </c>
      <c r="C21" s="8">
        <v>4</v>
      </c>
      <c r="D21" s="8"/>
      <c r="E21" s="8">
        <v>4</v>
      </c>
    </row>
    <row r="22" spans="2:5" ht="60" x14ac:dyDescent="0.25">
      <c r="B22" s="9" t="s">
        <v>20</v>
      </c>
      <c r="C22" s="8">
        <v>21</v>
      </c>
      <c r="D22" s="8"/>
      <c r="E22" s="8">
        <v>21</v>
      </c>
    </row>
    <row r="23" spans="2:5" ht="135" x14ac:dyDescent="0.25">
      <c r="B23" s="9" t="s">
        <v>112</v>
      </c>
      <c r="C23" s="8">
        <v>1</v>
      </c>
      <c r="D23" s="8"/>
      <c r="E23" s="8">
        <v>1</v>
      </c>
    </row>
    <row r="24" spans="2:5" ht="210" x14ac:dyDescent="0.25">
      <c r="B24" s="9" t="s">
        <v>53</v>
      </c>
      <c r="C24" s="8">
        <v>3</v>
      </c>
      <c r="D24" s="8"/>
      <c r="E24" s="8">
        <v>3</v>
      </c>
    </row>
    <row r="25" spans="2:5" ht="75" x14ac:dyDescent="0.25">
      <c r="B25" s="9" t="s">
        <v>67</v>
      </c>
      <c r="C25" s="8">
        <v>1</v>
      </c>
      <c r="D25" s="8"/>
      <c r="E25" s="8">
        <v>1</v>
      </c>
    </row>
    <row r="26" spans="2:5" ht="90" x14ac:dyDescent="0.25">
      <c r="B26" s="9" t="s">
        <v>116</v>
      </c>
      <c r="C26" s="8">
        <v>1</v>
      </c>
      <c r="D26" s="8"/>
      <c r="E26" s="8">
        <v>1</v>
      </c>
    </row>
    <row r="27" spans="2:5" ht="90" x14ac:dyDescent="0.25">
      <c r="B27" s="9" t="s">
        <v>159</v>
      </c>
      <c r="C27" s="8">
        <v>1</v>
      </c>
      <c r="D27" s="8"/>
      <c r="E27" s="8">
        <v>1</v>
      </c>
    </row>
    <row r="28" spans="2:5" ht="90" x14ac:dyDescent="0.25">
      <c r="B28" s="9" t="s">
        <v>35</v>
      </c>
      <c r="C28" s="8">
        <v>1</v>
      </c>
      <c r="D28" s="8"/>
      <c r="E28" s="8">
        <v>1</v>
      </c>
    </row>
    <row r="29" spans="2:5" ht="315" x14ac:dyDescent="0.25">
      <c r="B29" s="9" t="s">
        <v>24</v>
      </c>
      <c r="C29" s="8">
        <v>4</v>
      </c>
      <c r="D29" s="8"/>
      <c r="E29" s="8">
        <v>4</v>
      </c>
    </row>
    <row r="30" spans="2:5" ht="180" x14ac:dyDescent="0.25">
      <c r="B30" s="9" t="s">
        <v>146</v>
      </c>
      <c r="C30" s="8">
        <v>3</v>
      </c>
      <c r="D30" s="8"/>
      <c r="E30" s="8">
        <v>3</v>
      </c>
    </row>
    <row r="31" spans="2:5" ht="405" x14ac:dyDescent="0.25">
      <c r="B31" s="9" t="s">
        <v>81</v>
      </c>
      <c r="C31" s="8">
        <v>1</v>
      </c>
      <c r="D31" s="8"/>
      <c r="E31" s="8">
        <v>1</v>
      </c>
    </row>
    <row r="32" spans="2:5" ht="90" x14ac:dyDescent="0.25">
      <c r="B32" s="9" t="s">
        <v>62</v>
      </c>
      <c r="C32" s="8">
        <v>2</v>
      </c>
      <c r="D32" s="8"/>
      <c r="E32" s="8">
        <v>2</v>
      </c>
    </row>
    <row r="33" spans="2:5" ht="60" x14ac:dyDescent="0.25">
      <c r="B33" s="9" t="s">
        <v>120</v>
      </c>
      <c r="C33" s="8">
        <v>4</v>
      </c>
      <c r="D33" s="8"/>
      <c r="E33" s="8">
        <v>4</v>
      </c>
    </row>
    <row r="34" spans="2:5" x14ac:dyDescent="0.25">
      <c r="B34" s="9" t="s">
        <v>7</v>
      </c>
      <c r="C34" s="8"/>
      <c r="D34" s="8"/>
      <c r="E34" s="8"/>
    </row>
    <row r="35" spans="2:5" x14ac:dyDescent="0.25">
      <c r="B35" s="8" t="s">
        <v>8</v>
      </c>
      <c r="C35" s="8">
        <v>71</v>
      </c>
      <c r="D35" s="8"/>
      <c r="E35" s="8">
        <v>71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5" t="s">
        <v>0</v>
      </c>
      <c r="B1" s="5" t="s">
        <v>6</v>
      </c>
      <c r="C1" s="5" t="s">
        <v>14</v>
      </c>
      <c r="D1" s="5" t="s">
        <v>13</v>
      </c>
      <c r="E1" s="5" t="s">
        <v>15</v>
      </c>
      <c r="F1" s="5" t="s">
        <v>9</v>
      </c>
      <c r="G1" s="5" t="s">
        <v>1</v>
      </c>
      <c r="J1" s="2" t="s">
        <v>2</v>
      </c>
      <c r="K1" s="3" t="s">
        <v>16</v>
      </c>
      <c r="L1" s="1" t="s">
        <v>3</v>
      </c>
      <c r="M1" s="1" t="s">
        <v>17</v>
      </c>
      <c r="N1" s="1" t="s">
        <v>4</v>
      </c>
      <c r="O1" s="1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72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0" t="str">
        <f>HYPERLINK("https://sed.admsakhalin.ru/Docs/Citizen/_layouts/15/eos/edbtransfer.ashx?SiteId=84ddafa0031f409e9b1dd96f91351621&amp;WebId=b44a2e8f6bd940ffb8577ce52c7585e0&amp;ListId=fd8a59b5757749e6848a491ebc731a91&amp;ItemId=40055&amp;ItemGuid=562b9cd3468d49fbba2f6e4cb68b7776&amp;Data=24","https://sed.admsakhalin.ru/Docs/Citizen/_layouts/15/eos/edbtransfer.ashx?SiteId=84ddafa0031f409e9b1dd96f91351621&amp;WebId=b44a2e8f6bd940ffb8577ce52c7585e0&amp;ListId=fd8a59b5757749e6848a491ebc731a91&amp;ItemId=40055&amp;ItemGuid=562b9cd3468d49fbba2f6e4cb68b7776&amp;Data=24")</f>
        <v>https://sed.admsakhalin.ru/Docs/Citizen/_layouts/15/eos/edbtransfer.ashx?SiteId=84ddafa0031f409e9b1dd96f91351621&amp;WebId=b44a2e8f6bd940ffb8577ce52c7585e0&amp;ListId=fd8a59b5757749e6848a491ebc731a91&amp;ItemId=40055&amp;ItemGuid=562b9cd3468d49fbba2f6e4cb68b7776&amp;Data=24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0" t="str">
        <f>HYPERLINK("https://sed.admsakhalin.ru/Docs/Citizen/_layouts/15/eos/edbtransfer.ashx?SiteId=84ddafa0031f409e9b1dd96f91351621&amp;WebId=b44a2e8f6bd940ffb8577ce52c7585e0&amp;ListId=fd8a59b5757749e6848a491ebc731a91&amp;ItemId=40151&amp;ItemGuid=2c03855a06cd45fbac093de003bd52d1&amp;Data=24","https://sed.admsakhalin.ru/Docs/Citizen/_layouts/15/eos/edbtransfer.ashx?SiteId=84ddafa0031f409e9b1dd96f91351621&amp;WebId=b44a2e8f6bd940ffb8577ce52c7585e0&amp;ListId=fd8a59b5757749e6848a491ebc731a91&amp;ItemId=40151&amp;ItemGuid=2c03855a06cd45fbac093de003bd52d1&amp;Data=24")</f>
        <v>https://sed.admsakhalin.ru/Docs/Citizen/_layouts/15/eos/edbtransfer.ashx?SiteId=84ddafa0031f409e9b1dd96f91351621&amp;WebId=b44a2e8f6bd940ffb8577ce52c7585e0&amp;ListId=fd8a59b5757749e6848a491ebc731a91&amp;ItemId=40151&amp;ItemGuid=2c03855a06cd45fbac093de003bd52d1&amp;Data=24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0" t="str">
        <f>HYPERLINK("https://sed.admsakhalin.ru/Docs/Citizen/_layouts/15/eos/edbtransfer.ashx?SiteId=84ddafa0031f409e9b1dd96f91351621&amp;WebId=b44a2e8f6bd940ffb8577ce52c7585e0&amp;ListId=fd8a59b5757749e6848a491ebc731a91&amp;ItemId=40328&amp;ItemGuid=9b6b63af25a24a63b067114af546f52e&amp;Data=24","https://sed.admsakhalin.ru/Docs/Citizen/_layouts/15/eos/edbtransfer.ashx?SiteId=84ddafa0031f409e9b1dd96f91351621&amp;WebId=b44a2e8f6bd940ffb8577ce52c7585e0&amp;ListId=fd8a59b5757749e6848a491ebc731a91&amp;ItemId=40328&amp;ItemGuid=9b6b63af25a24a63b067114af546f52e&amp;Data=24")</f>
        <v>https://sed.admsakhalin.ru/Docs/Citizen/_layouts/15/eos/edbtransfer.ashx?SiteId=84ddafa0031f409e9b1dd96f91351621&amp;WebId=b44a2e8f6bd940ffb8577ce52c7585e0&amp;ListId=fd8a59b5757749e6848a491ebc731a91&amp;ItemId=40328&amp;ItemGuid=9b6b63af25a24a63b067114af546f52e&amp;Data=24</v>
      </c>
    </row>
    <row r="5" spans="1:15" x14ac:dyDescent="0.25">
      <c r="A5" t="s">
        <v>19</v>
      </c>
      <c r="B5" t="s">
        <v>20</v>
      </c>
      <c r="C5" t="s">
        <v>32</v>
      </c>
      <c r="D5" t="s">
        <v>33</v>
      </c>
      <c r="E5" t="s">
        <v>34</v>
      </c>
      <c r="F5" t="str">
        <f t="shared" si="0"/>
        <v>Обращения граждан МО Ногликский ГО</v>
      </c>
      <c r="G5" s="10" t="str">
        <f>HYPERLINK("https://sed.admsakhalin.ru/Docs/Citizen/_layouts/15/eos/edbtransfer.ashx?SiteId=84ddafa0031f409e9b1dd96f91351621&amp;WebId=b44a2e8f6bd940ffb8577ce52c7585e0&amp;ListId=fd8a59b5757749e6848a491ebc731a91&amp;ItemId=40457&amp;ItemGuid=4e769ff44b42457597d1676f2c8b671b&amp;Data=24","https://sed.admsakhalin.ru/Docs/Citizen/_layouts/15/eos/edbtransfer.ashx?SiteId=84ddafa0031f409e9b1dd96f91351621&amp;WebId=b44a2e8f6bd940ffb8577ce52c7585e0&amp;ListId=fd8a59b5757749e6848a491ebc731a91&amp;ItemId=40457&amp;ItemGuid=4e769ff44b42457597d1676f2c8b671b&amp;Data=24")</f>
        <v>https://sed.admsakhalin.ru/Docs/Citizen/_layouts/15/eos/edbtransfer.ashx?SiteId=84ddafa0031f409e9b1dd96f91351621&amp;WebId=b44a2e8f6bd940ffb8577ce52c7585e0&amp;ListId=fd8a59b5757749e6848a491ebc731a91&amp;ItemId=40457&amp;ItemGuid=4e769ff44b42457597d1676f2c8b671b&amp;Data=24</v>
      </c>
    </row>
    <row r="6" spans="1:15" x14ac:dyDescent="0.25">
      <c r="A6" t="s">
        <v>19</v>
      </c>
      <c r="B6" t="s">
        <v>35</v>
      </c>
      <c r="C6" t="s">
        <v>36</v>
      </c>
      <c r="D6" t="s">
        <v>37</v>
      </c>
      <c r="E6" t="s">
        <v>38</v>
      </c>
      <c r="F6" t="str">
        <f t="shared" si="0"/>
        <v>Обращения граждан МО Ногликский ГО</v>
      </c>
      <c r="G6" s="10" t="str">
        <f>HYPERLINK("https://sed.admsakhalin.ru/Docs/Citizen/_layouts/15/eos/edbtransfer.ashx?SiteId=84ddafa0031f409e9b1dd96f91351621&amp;WebId=b44a2e8f6bd940ffb8577ce52c7585e0&amp;ListId=fd8a59b5757749e6848a491ebc731a91&amp;ItemId=40282&amp;ItemGuid=b3e9233243de435f9dafac0634166297&amp;Data=24","https://sed.admsakhalin.ru/Docs/Citizen/_layouts/15/eos/edbtransfer.ashx?SiteId=84ddafa0031f409e9b1dd96f91351621&amp;WebId=b44a2e8f6bd940ffb8577ce52c7585e0&amp;ListId=fd8a59b5757749e6848a491ebc731a91&amp;ItemId=40282&amp;ItemGuid=b3e9233243de435f9dafac0634166297&amp;Data=24")</f>
        <v>https://sed.admsakhalin.ru/Docs/Citizen/_layouts/15/eos/edbtransfer.ashx?SiteId=84ddafa0031f409e9b1dd96f91351621&amp;WebId=b44a2e8f6bd940ffb8577ce52c7585e0&amp;ListId=fd8a59b5757749e6848a491ebc731a91&amp;ItemId=40282&amp;ItemGuid=b3e9233243de435f9dafac0634166297&amp;Data=24</v>
      </c>
    </row>
    <row r="7" spans="1:15" x14ac:dyDescent="0.25">
      <c r="A7" t="s">
        <v>19</v>
      </c>
      <c r="B7" t="s">
        <v>39</v>
      </c>
      <c r="C7" t="s">
        <v>40</v>
      </c>
      <c r="D7" t="s">
        <v>41</v>
      </c>
      <c r="E7" t="s">
        <v>42</v>
      </c>
      <c r="F7" t="str">
        <f t="shared" si="0"/>
        <v>Обращения граждан МО Ногликский ГО</v>
      </c>
      <c r="G7" s="10" t="str">
        <f>HYPERLINK("https://sed.admsakhalin.ru/Docs/Citizen/_layouts/15/eos/edbtransfer.ashx?SiteId=84ddafa0031f409e9b1dd96f91351621&amp;WebId=b44a2e8f6bd940ffb8577ce52c7585e0&amp;ListId=fd8a59b5757749e6848a491ebc731a91&amp;ItemId=40368&amp;ItemGuid=999db70c38324b50a73ceecc6747aca3&amp;Data=24","https://sed.admsakhalin.ru/Docs/Citizen/_layouts/15/eos/edbtransfer.ashx?SiteId=84ddafa0031f409e9b1dd96f91351621&amp;WebId=b44a2e8f6bd940ffb8577ce52c7585e0&amp;ListId=fd8a59b5757749e6848a491ebc731a91&amp;ItemId=40368&amp;ItemGuid=999db70c38324b50a73ceecc6747aca3&amp;Data=24")</f>
        <v>https://sed.admsakhalin.ru/Docs/Citizen/_layouts/15/eos/edbtransfer.ashx?SiteId=84ddafa0031f409e9b1dd96f91351621&amp;WebId=b44a2e8f6bd940ffb8577ce52c7585e0&amp;ListId=fd8a59b5757749e6848a491ebc731a91&amp;ItemId=40368&amp;ItemGuid=999db70c38324b50a73ceecc6747aca3&amp;Data=24</v>
      </c>
    </row>
    <row r="8" spans="1:15" x14ac:dyDescent="0.25">
      <c r="A8" t="s">
        <v>19</v>
      </c>
      <c r="B8" t="s">
        <v>43</v>
      </c>
      <c r="C8" t="s">
        <v>44</v>
      </c>
      <c r="D8" t="s">
        <v>45</v>
      </c>
      <c r="E8" t="s">
        <v>46</v>
      </c>
      <c r="F8" t="str">
        <f t="shared" si="0"/>
        <v>Обращения граждан МО Ногликский ГО</v>
      </c>
      <c r="G8" s="10" t="str">
        <f>HYPERLINK("https://sed.admsakhalin.ru/Docs/Citizen/_layouts/15/eos/edbtransfer.ashx?SiteId=84ddafa0031f409e9b1dd96f91351621&amp;WebId=b44a2e8f6bd940ffb8577ce52c7585e0&amp;ListId=fd8a59b5757749e6848a491ebc731a91&amp;ItemId=40604&amp;ItemGuid=354d6b8c26e1447fb82908088d2a1ec9&amp;Data=24","https://sed.admsakhalin.ru/Docs/Citizen/_layouts/15/eos/edbtransfer.ashx?SiteId=84ddafa0031f409e9b1dd96f91351621&amp;WebId=b44a2e8f6bd940ffb8577ce52c7585e0&amp;ListId=fd8a59b5757749e6848a491ebc731a91&amp;ItemId=40604&amp;ItemGuid=354d6b8c26e1447fb82908088d2a1ec9&amp;Data=24")</f>
        <v>https://sed.admsakhalin.ru/Docs/Citizen/_layouts/15/eos/edbtransfer.ashx?SiteId=84ddafa0031f409e9b1dd96f91351621&amp;WebId=b44a2e8f6bd940ffb8577ce52c7585e0&amp;ListId=fd8a59b5757749e6848a491ebc731a91&amp;ItemId=40604&amp;ItemGuid=354d6b8c26e1447fb82908088d2a1ec9&amp;Data=24</v>
      </c>
    </row>
    <row r="9" spans="1:15" x14ac:dyDescent="0.25">
      <c r="A9" t="s">
        <v>19</v>
      </c>
      <c r="B9" t="s">
        <v>47</v>
      </c>
      <c r="C9" t="s">
        <v>48</v>
      </c>
      <c r="D9" t="s">
        <v>45</v>
      </c>
      <c r="E9" t="s">
        <v>49</v>
      </c>
      <c r="F9" t="str">
        <f t="shared" si="0"/>
        <v>Обращения граждан МО Ногликский ГО</v>
      </c>
      <c r="G9" s="10" t="str">
        <f>HYPERLINK("https://sed.admsakhalin.ru/Docs/Citizen/_layouts/15/eos/edbtransfer.ashx?SiteId=84ddafa0031f409e9b1dd96f91351621&amp;WebId=b44a2e8f6bd940ffb8577ce52c7585e0&amp;ListId=fd8a59b5757749e6848a491ebc731a91&amp;ItemId=40603&amp;ItemGuid=a95a96fcd24d41d1b890248c9fc24261&amp;Data=24","https://sed.admsakhalin.ru/Docs/Citizen/_layouts/15/eos/edbtransfer.ashx?SiteId=84ddafa0031f409e9b1dd96f91351621&amp;WebId=b44a2e8f6bd940ffb8577ce52c7585e0&amp;ListId=fd8a59b5757749e6848a491ebc731a91&amp;ItemId=40603&amp;ItemGuid=a95a96fcd24d41d1b890248c9fc24261&amp;Data=24")</f>
        <v>https://sed.admsakhalin.ru/Docs/Citizen/_layouts/15/eos/edbtransfer.ashx?SiteId=84ddafa0031f409e9b1dd96f91351621&amp;WebId=b44a2e8f6bd940ffb8577ce52c7585e0&amp;ListId=fd8a59b5757749e6848a491ebc731a91&amp;ItemId=40603&amp;ItemGuid=a95a96fcd24d41d1b890248c9fc24261&amp;Data=24</v>
      </c>
    </row>
    <row r="10" spans="1:15" x14ac:dyDescent="0.25">
      <c r="A10" t="s">
        <v>19</v>
      </c>
      <c r="B10" t="s">
        <v>20</v>
      </c>
      <c r="C10" t="s">
        <v>50</v>
      </c>
      <c r="D10" t="s">
        <v>51</v>
      </c>
      <c r="E10" t="s">
        <v>52</v>
      </c>
      <c r="F10" t="str">
        <f t="shared" si="0"/>
        <v>Обращения граждан МО Ногликский ГО</v>
      </c>
      <c r="G10" s="10" t="str">
        <f>HYPERLINK("https://sed.admsakhalin.ru/Docs/Citizen/_layouts/15/eos/edbtransfer.ashx?SiteId=84ddafa0031f409e9b1dd96f91351621&amp;WebId=b44a2e8f6bd940ffb8577ce52c7585e0&amp;ListId=fd8a59b5757749e6848a491ebc731a91&amp;ItemId=40560&amp;ItemGuid=593216d09602444e9dbc4abe13d8fd0f&amp;Data=24","https://sed.admsakhalin.ru/Docs/Citizen/_layouts/15/eos/edbtransfer.ashx?SiteId=84ddafa0031f409e9b1dd96f91351621&amp;WebId=b44a2e8f6bd940ffb8577ce52c7585e0&amp;ListId=fd8a59b5757749e6848a491ebc731a91&amp;ItemId=40560&amp;ItemGuid=593216d09602444e9dbc4abe13d8fd0f&amp;Data=24")</f>
        <v>https://sed.admsakhalin.ru/Docs/Citizen/_layouts/15/eos/edbtransfer.ashx?SiteId=84ddafa0031f409e9b1dd96f91351621&amp;WebId=b44a2e8f6bd940ffb8577ce52c7585e0&amp;ListId=fd8a59b5757749e6848a491ebc731a91&amp;ItemId=40560&amp;ItemGuid=593216d09602444e9dbc4abe13d8fd0f&amp;Data=24</v>
      </c>
    </row>
    <row r="11" spans="1:15" x14ac:dyDescent="0.25">
      <c r="A11" t="s">
        <v>19</v>
      </c>
      <c r="B11" t="s">
        <v>53</v>
      </c>
      <c r="C11" t="s">
        <v>54</v>
      </c>
      <c r="D11" t="s">
        <v>33</v>
      </c>
      <c r="E11" t="s">
        <v>55</v>
      </c>
      <c r="F11" t="str">
        <f t="shared" si="0"/>
        <v>Обращения граждан МО Ногликский ГО</v>
      </c>
      <c r="G11" s="10" t="str">
        <f>HYPERLINK("https://sed.admsakhalin.ru/Docs/Citizen/_layouts/15/eos/edbtransfer.ashx?SiteId=84ddafa0031f409e9b1dd96f91351621&amp;WebId=b44a2e8f6bd940ffb8577ce52c7585e0&amp;ListId=fd8a59b5757749e6848a491ebc731a91&amp;ItemId=40455&amp;ItemGuid=df81169163cc4d678291c804006561f6&amp;Data=24","https://sed.admsakhalin.ru/Docs/Citizen/_layouts/15/eos/edbtransfer.ashx?SiteId=84ddafa0031f409e9b1dd96f91351621&amp;WebId=b44a2e8f6bd940ffb8577ce52c7585e0&amp;ListId=fd8a59b5757749e6848a491ebc731a91&amp;ItemId=40455&amp;ItemGuid=df81169163cc4d678291c804006561f6&amp;Data=24")</f>
        <v>https://sed.admsakhalin.ru/Docs/Citizen/_layouts/15/eos/edbtransfer.ashx?SiteId=84ddafa0031f409e9b1dd96f91351621&amp;WebId=b44a2e8f6bd940ffb8577ce52c7585e0&amp;ListId=fd8a59b5757749e6848a491ebc731a91&amp;ItemId=40455&amp;ItemGuid=df81169163cc4d678291c804006561f6&amp;Data=24</v>
      </c>
    </row>
    <row r="12" spans="1:15" x14ac:dyDescent="0.25">
      <c r="A12" t="s">
        <v>19</v>
      </c>
      <c r="B12" t="s">
        <v>56</v>
      </c>
      <c r="C12" t="s">
        <v>57</v>
      </c>
      <c r="D12" t="s">
        <v>58</v>
      </c>
      <c r="E12" t="s">
        <v>59</v>
      </c>
      <c r="F12" t="str">
        <f t="shared" si="0"/>
        <v>Обращения граждан МО Ногликский ГО</v>
      </c>
      <c r="G12" s="10" t="str">
        <f>HYPERLINK("https://sed.admsakhalin.ru/Docs/Citizen/_layouts/15/eos/edbtransfer.ashx?SiteId=84ddafa0031f409e9b1dd96f91351621&amp;WebId=b44a2e8f6bd940ffb8577ce52c7585e0&amp;ListId=fd8a59b5757749e6848a491ebc731a91&amp;ItemId=40513&amp;ItemGuid=e6f697c375e44c33a0dfca0e6891353a&amp;Data=24","https://sed.admsakhalin.ru/Docs/Citizen/_layouts/15/eos/edbtransfer.ashx?SiteId=84ddafa0031f409e9b1dd96f91351621&amp;WebId=b44a2e8f6bd940ffb8577ce52c7585e0&amp;ListId=fd8a59b5757749e6848a491ebc731a91&amp;ItemId=40513&amp;ItemGuid=e6f697c375e44c33a0dfca0e6891353a&amp;Data=24")</f>
        <v>https://sed.admsakhalin.ru/Docs/Citizen/_layouts/15/eos/edbtransfer.ashx?SiteId=84ddafa0031f409e9b1dd96f91351621&amp;WebId=b44a2e8f6bd940ffb8577ce52c7585e0&amp;ListId=fd8a59b5757749e6848a491ebc731a91&amp;ItemId=40513&amp;ItemGuid=e6f697c375e44c33a0dfca0e6891353a&amp;Data=24</v>
      </c>
    </row>
    <row r="13" spans="1:15" x14ac:dyDescent="0.25">
      <c r="A13" t="s">
        <v>19</v>
      </c>
      <c r="B13" t="s">
        <v>24</v>
      </c>
      <c r="C13" t="s">
        <v>60</v>
      </c>
      <c r="D13" t="s">
        <v>33</v>
      </c>
      <c r="E13" t="s">
        <v>61</v>
      </c>
      <c r="F13" t="str">
        <f t="shared" si="0"/>
        <v>Обращения граждан МО Ногликский ГО</v>
      </c>
      <c r="G13" s="10" t="str">
        <f>HYPERLINK("https://sed.admsakhalin.ru/Docs/Citizen/_layouts/15/eos/edbtransfer.ashx?SiteId=84ddafa0031f409e9b1dd96f91351621&amp;WebId=b44a2e8f6bd940ffb8577ce52c7585e0&amp;ListId=fd8a59b5757749e6848a491ebc731a91&amp;ItemId=40459&amp;ItemGuid=0519cde6b00a42d190aae0b37a030db4&amp;Data=24","https://sed.admsakhalin.ru/Docs/Citizen/_layouts/15/eos/edbtransfer.ashx?SiteId=84ddafa0031f409e9b1dd96f91351621&amp;WebId=b44a2e8f6bd940ffb8577ce52c7585e0&amp;ListId=fd8a59b5757749e6848a491ebc731a91&amp;ItemId=40459&amp;ItemGuid=0519cde6b00a42d190aae0b37a030db4&amp;Data=24")</f>
        <v>https://sed.admsakhalin.ru/Docs/Citizen/_layouts/15/eos/edbtransfer.ashx?SiteId=84ddafa0031f409e9b1dd96f91351621&amp;WebId=b44a2e8f6bd940ffb8577ce52c7585e0&amp;ListId=fd8a59b5757749e6848a491ebc731a91&amp;ItemId=40459&amp;ItemGuid=0519cde6b00a42d190aae0b37a030db4&amp;Data=24</v>
      </c>
    </row>
    <row r="14" spans="1:15" x14ac:dyDescent="0.25">
      <c r="A14" t="s">
        <v>19</v>
      </c>
      <c r="B14" t="s">
        <v>62</v>
      </c>
      <c r="C14" t="s">
        <v>63</v>
      </c>
      <c r="D14" t="s">
        <v>51</v>
      </c>
      <c r="E14" t="s">
        <v>64</v>
      </c>
      <c r="F14" t="str">
        <f t="shared" si="0"/>
        <v>Обращения граждан МО Ногликский ГО</v>
      </c>
      <c r="G14" s="10" t="str">
        <f>HYPERLINK("https://sed.admsakhalin.ru/Docs/Citizen/_layouts/15/eos/edbtransfer.ashx?SiteId=84ddafa0031f409e9b1dd96f91351621&amp;WebId=b44a2e8f6bd940ffb8577ce52c7585e0&amp;ListId=fd8a59b5757749e6848a491ebc731a91&amp;ItemId=40567&amp;ItemGuid=af7d1f60fd37456aa3a3e73b7da44e3d&amp;Data=24","https://sed.admsakhalin.ru/Docs/Citizen/_layouts/15/eos/edbtransfer.ashx?SiteId=84ddafa0031f409e9b1dd96f91351621&amp;WebId=b44a2e8f6bd940ffb8577ce52c7585e0&amp;ListId=fd8a59b5757749e6848a491ebc731a91&amp;ItemId=40567&amp;ItemGuid=af7d1f60fd37456aa3a3e73b7da44e3d&amp;Data=24")</f>
        <v>https://sed.admsakhalin.ru/Docs/Citizen/_layouts/15/eos/edbtransfer.ashx?SiteId=84ddafa0031f409e9b1dd96f91351621&amp;WebId=b44a2e8f6bd940ffb8577ce52c7585e0&amp;ListId=fd8a59b5757749e6848a491ebc731a91&amp;ItemId=40567&amp;ItemGuid=af7d1f60fd37456aa3a3e73b7da44e3d&amp;Data=24</v>
      </c>
    </row>
    <row r="15" spans="1:15" x14ac:dyDescent="0.25">
      <c r="A15" t="s">
        <v>19</v>
      </c>
      <c r="B15" t="s">
        <v>53</v>
      </c>
      <c r="C15" t="s">
        <v>65</v>
      </c>
      <c r="D15" t="s">
        <v>33</v>
      </c>
      <c r="E15" t="s">
        <v>66</v>
      </c>
      <c r="F15" t="str">
        <f t="shared" si="0"/>
        <v>Обращения граждан МО Ногликский ГО</v>
      </c>
      <c r="G15" s="10" t="str">
        <f>HYPERLINK("https://sed.admsakhalin.ru/Docs/Citizen/_layouts/15/eos/edbtransfer.ashx?SiteId=84ddafa0031f409e9b1dd96f91351621&amp;WebId=b44a2e8f6bd940ffb8577ce52c7585e0&amp;ListId=fd8a59b5757749e6848a491ebc731a91&amp;ItemId=40456&amp;ItemGuid=4212ca14bc32413585afe9c9aa06e64d&amp;Data=24","https://sed.admsakhalin.ru/Docs/Citizen/_layouts/15/eos/edbtransfer.ashx?SiteId=84ddafa0031f409e9b1dd96f91351621&amp;WebId=b44a2e8f6bd940ffb8577ce52c7585e0&amp;ListId=fd8a59b5757749e6848a491ebc731a91&amp;ItemId=40456&amp;ItemGuid=4212ca14bc32413585afe9c9aa06e64d&amp;Data=24")</f>
        <v>https://sed.admsakhalin.ru/Docs/Citizen/_layouts/15/eos/edbtransfer.ashx?SiteId=84ddafa0031f409e9b1dd96f91351621&amp;WebId=b44a2e8f6bd940ffb8577ce52c7585e0&amp;ListId=fd8a59b5757749e6848a491ebc731a91&amp;ItemId=40456&amp;ItemGuid=4212ca14bc32413585afe9c9aa06e64d&amp;Data=24</v>
      </c>
    </row>
    <row r="16" spans="1:15" x14ac:dyDescent="0.25">
      <c r="A16" t="s">
        <v>19</v>
      </c>
      <c r="B16" t="s">
        <v>67</v>
      </c>
      <c r="C16" t="s">
        <v>68</v>
      </c>
      <c r="D16" t="s">
        <v>69</v>
      </c>
      <c r="E16" t="s">
        <v>70</v>
      </c>
      <c r="F16" t="str">
        <f t="shared" si="0"/>
        <v>Обращения граждан МО Ногликский ГО</v>
      </c>
      <c r="G16" s="10" t="str">
        <f>HYPERLINK("https://sed.admsakhalin.ru/Docs/Citizen/_layouts/15/eos/edbtransfer.ashx?SiteId=84ddafa0031f409e9b1dd96f91351621&amp;WebId=b44a2e8f6bd940ffb8577ce52c7585e0&amp;ListId=fd8a59b5757749e6848a491ebc731a91&amp;ItemId=40978&amp;ItemGuid=2573767702d741249d84047660a2dd71&amp;Data=24","https://sed.admsakhalin.ru/Docs/Citizen/_layouts/15/eos/edbtransfer.ashx?SiteId=84ddafa0031f409e9b1dd96f91351621&amp;WebId=b44a2e8f6bd940ffb8577ce52c7585e0&amp;ListId=fd8a59b5757749e6848a491ebc731a91&amp;ItemId=40978&amp;ItemGuid=2573767702d741249d84047660a2dd71&amp;Data=24")</f>
        <v>https://sed.admsakhalin.ru/Docs/Citizen/_layouts/15/eos/edbtransfer.ashx?SiteId=84ddafa0031f409e9b1dd96f91351621&amp;WebId=b44a2e8f6bd940ffb8577ce52c7585e0&amp;ListId=fd8a59b5757749e6848a491ebc731a91&amp;ItemId=40978&amp;ItemGuid=2573767702d741249d84047660a2dd71&amp;Data=24</v>
      </c>
    </row>
    <row r="17" spans="1:7" x14ac:dyDescent="0.25">
      <c r="A17" t="s">
        <v>19</v>
      </c>
      <c r="B17" t="s">
        <v>43</v>
      </c>
      <c r="C17" t="s">
        <v>71</v>
      </c>
      <c r="D17" t="s">
        <v>72</v>
      </c>
      <c r="E17" t="s">
        <v>73</v>
      </c>
      <c r="F17" t="str">
        <f t="shared" si="0"/>
        <v>Обращения граждан МО Ногликский ГО</v>
      </c>
      <c r="G17" s="10" t="str">
        <f>HYPERLINK("https://sed.admsakhalin.ru/Docs/Citizen/_layouts/15/eos/edbtransfer.ashx?SiteId=84ddafa0031f409e9b1dd96f91351621&amp;WebId=b44a2e8f6bd940ffb8577ce52c7585e0&amp;ListId=fd8a59b5757749e6848a491ebc731a91&amp;ItemId=40789&amp;ItemGuid=cea649d7533045a5a9960a6549c3a6c4&amp;Data=24","https://sed.admsakhalin.ru/Docs/Citizen/_layouts/15/eos/edbtransfer.ashx?SiteId=84ddafa0031f409e9b1dd96f91351621&amp;WebId=b44a2e8f6bd940ffb8577ce52c7585e0&amp;ListId=fd8a59b5757749e6848a491ebc731a91&amp;ItemId=40789&amp;ItemGuid=cea649d7533045a5a9960a6549c3a6c4&amp;Data=24")</f>
        <v>https://sed.admsakhalin.ru/Docs/Citizen/_layouts/15/eos/edbtransfer.ashx?SiteId=84ddafa0031f409e9b1dd96f91351621&amp;WebId=b44a2e8f6bd940ffb8577ce52c7585e0&amp;ListId=fd8a59b5757749e6848a491ebc731a91&amp;ItemId=40789&amp;ItemGuid=cea649d7533045a5a9960a6549c3a6c4&amp;Data=24</v>
      </c>
    </row>
    <row r="18" spans="1:7" x14ac:dyDescent="0.25">
      <c r="A18" t="s">
        <v>19</v>
      </c>
      <c r="B18" t="s">
        <v>74</v>
      </c>
      <c r="C18" t="s">
        <v>75</v>
      </c>
      <c r="D18" t="s">
        <v>76</v>
      </c>
      <c r="E18" t="s">
        <v>77</v>
      </c>
      <c r="F18" t="str">
        <f t="shared" si="0"/>
        <v>Обращения граждан МО Ногликский ГО</v>
      </c>
      <c r="G18" s="10" t="str">
        <f>HYPERLINK("https://sed.admsakhalin.ru/Docs/Citizen/_layouts/15/eos/edbtransfer.ashx?SiteId=84ddafa0031f409e9b1dd96f91351621&amp;WebId=b44a2e8f6bd940ffb8577ce52c7585e0&amp;ListId=fd8a59b5757749e6848a491ebc731a91&amp;ItemId=40634&amp;ItemGuid=f203ed81f3ae4340ac1b4fa5cebe7240&amp;Data=24","https://sed.admsakhalin.ru/Docs/Citizen/_layouts/15/eos/edbtransfer.ashx?SiteId=84ddafa0031f409e9b1dd96f91351621&amp;WebId=b44a2e8f6bd940ffb8577ce52c7585e0&amp;ListId=fd8a59b5757749e6848a491ebc731a91&amp;ItemId=40634&amp;ItemGuid=f203ed81f3ae4340ac1b4fa5cebe7240&amp;Data=24")</f>
        <v>https://sed.admsakhalin.ru/Docs/Citizen/_layouts/15/eos/edbtransfer.ashx?SiteId=84ddafa0031f409e9b1dd96f91351621&amp;WebId=b44a2e8f6bd940ffb8577ce52c7585e0&amp;ListId=fd8a59b5757749e6848a491ebc731a91&amp;ItemId=40634&amp;ItemGuid=f203ed81f3ae4340ac1b4fa5cebe7240&amp;Data=24</v>
      </c>
    </row>
    <row r="19" spans="1:7" x14ac:dyDescent="0.25">
      <c r="A19" t="s">
        <v>19</v>
      </c>
      <c r="B19" t="s">
        <v>78</v>
      </c>
      <c r="C19" t="s">
        <v>79</v>
      </c>
      <c r="D19" t="s">
        <v>80</v>
      </c>
      <c r="E19" t="s">
        <v>78</v>
      </c>
      <c r="F19" t="str">
        <f t="shared" si="0"/>
        <v>Обращения граждан МО Ногликский ГО</v>
      </c>
      <c r="G19" s="10" t="str">
        <f>HYPERLINK("https://sed.admsakhalin.ru/Docs/Citizen/_layouts/15/eos/edbtransfer.ashx?SiteId=84ddafa0031f409e9b1dd96f91351621&amp;WebId=b44a2e8f6bd940ffb8577ce52c7585e0&amp;ListId=fd8a59b5757749e6848a491ebc731a91&amp;ItemId=41197&amp;ItemGuid=e55fdcca63ae47f0950559a80bbeaf23&amp;Data=24","https://sed.admsakhalin.ru/Docs/Citizen/_layouts/15/eos/edbtransfer.ashx?SiteId=84ddafa0031f409e9b1dd96f91351621&amp;WebId=b44a2e8f6bd940ffb8577ce52c7585e0&amp;ListId=fd8a59b5757749e6848a491ebc731a91&amp;ItemId=41197&amp;ItemGuid=e55fdcca63ae47f0950559a80bbeaf23&amp;Data=24")</f>
        <v>https://sed.admsakhalin.ru/Docs/Citizen/_layouts/15/eos/edbtransfer.ashx?SiteId=84ddafa0031f409e9b1dd96f91351621&amp;WebId=b44a2e8f6bd940ffb8577ce52c7585e0&amp;ListId=fd8a59b5757749e6848a491ebc731a91&amp;ItemId=41197&amp;ItemGuid=e55fdcca63ae47f0950559a80bbeaf23&amp;Data=24</v>
      </c>
    </row>
    <row r="20" spans="1:7" x14ac:dyDescent="0.25">
      <c r="A20" t="s">
        <v>19</v>
      </c>
      <c r="B20" t="s">
        <v>81</v>
      </c>
      <c r="C20" t="s">
        <v>82</v>
      </c>
      <c r="D20" t="s">
        <v>83</v>
      </c>
      <c r="E20" t="s">
        <v>84</v>
      </c>
      <c r="F20" t="str">
        <f t="shared" si="0"/>
        <v>Обращения граждан МО Ногликский ГО</v>
      </c>
      <c r="G20" s="10" t="str">
        <f>HYPERLINK("https://sed.admsakhalin.ru/Docs/Citizen/_layouts/15/eos/edbtransfer.ashx?SiteId=84ddafa0031f409e9b1dd96f91351621&amp;WebId=b44a2e8f6bd940ffb8577ce52c7585e0&amp;ListId=fd8a59b5757749e6848a491ebc731a91&amp;ItemId=40775&amp;ItemGuid=aecec4b1c9594bc18fbf5e04ae18dcda&amp;Data=24","https://sed.admsakhalin.ru/Docs/Citizen/_layouts/15/eos/edbtransfer.ashx?SiteId=84ddafa0031f409e9b1dd96f91351621&amp;WebId=b44a2e8f6bd940ffb8577ce52c7585e0&amp;ListId=fd8a59b5757749e6848a491ebc731a91&amp;ItemId=40775&amp;ItemGuid=aecec4b1c9594bc18fbf5e04ae18dcda&amp;Data=24")</f>
        <v>https://sed.admsakhalin.ru/Docs/Citizen/_layouts/15/eos/edbtransfer.ashx?SiteId=84ddafa0031f409e9b1dd96f91351621&amp;WebId=b44a2e8f6bd940ffb8577ce52c7585e0&amp;ListId=fd8a59b5757749e6848a491ebc731a91&amp;ItemId=40775&amp;ItemGuid=aecec4b1c9594bc18fbf5e04ae18dcda&amp;Data=24</v>
      </c>
    </row>
    <row r="21" spans="1:7" x14ac:dyDescent="0.25">
      <c r="A21" t="s">
        <v>19</v>
      </c>
      <c r="B21" t="s">
        <v>20</v>
      </c>
      <c r="C21" t="s">
        <v>85</v>
      </c>
      <c r="D21" t="s">
        <v>86</v>
      </c>
      <c r="E21" t="s">
        <v>87</v>
      </c>
      <c r="F21" t="str">
        <f t="shared" si="0"/>
        <v>Обращения граждан МО Ногликский ГО</v>
      </c>
      <c r="G21" s="10" t="str">
        <f>HYPERLINK("https://sed.admsakhalin.ru/Docs/Citizen/_layouts/15/eos/edbtransfer.ashx?SiteId=84ddafa0031f409e9b1dd96f91351621&amp;WebId=b44a2e8f6bd940ffb8577ce52c7585e0&amp;ListId=fd8a59b5757749e6848a491ebc731a91&amp;ItemId=40957&amp;ItemGuid=31a2a730f3e842af83a95ee789ec2dca&amp;Data=24","https://sed.admsakhalin.ru/Docs/Citizen/_layouts/15/eos/edbtransfer.ashx?SiteId=84ddafa0031f409e9b1dd96f91351621&amp;WebId=b44a2e8f6bd940ffb8577ce52c7585e0&amp;ListId=fd8a59b5757749e6848a491ebc731a91&amp;ItemId=40957&amp;ItemGuid=31a2a730f3e842af83a95ee789ec2dca&amp;Data=24")</f>
        <v>https://sed.admsakhalin.ru/Docs/Citizen/_layouts/15/eos/edbtransfer.ashx?SiteId=84ddafa0031f409e9b1dd96f91351621&amp;WebId=b44a2e8f6bd940ffb8577ce52c7585e0&amp;ListId=fd8a59b5757749e6848a491ebc731a91&amp;ItemId=40957&amp;ItemGuid=31a2a730f3e842af83a95ee789ec2dca&amp;Data=24</v>
      </c>
    </row>
    <row r="22" spans="1:7" x14ac:dyDescent="0.25">
      <c r="A22" t="s">
        <v>19</v>
      </c>
      <c r="B22" t="s">
        <v>24</v>
      </c>
      <c r="C22" t="s">
        <v>88</v>
      </c>
      <c r="D22" t="s">
        <v>80</v>
      </c>
      <c r="E22" t="s">
        <v>89</v>
      </c>
      <c r="F22" t="str">
        <f t="shared" si="0"/>
        <v>Обращения граждан МО Ногликский ГО</v>
      </c>
      <c r="G22" s="10" t="str">
        <f>HYPERLINK("https://sed.admsakhalin.ru/Docs/Citizen/_layouts/15/eos/edbtransfer.ashx?SiteId=84ddafa0031f409e9b1dd96f91351621&amp;WebId=b44a2e8f6bd940ffb8577ce52c7585e0&amp;ListId=fd8a59b5757749e6848a491ebc731a91&amp;ItemId=41196&amp;ItemGuid=f30a48f7a7b84c3f93d06171c9f66a0b&amp;Data=24","https://sed.admsakhalin.ru/Docs/Citizen/_layouts/15/eos/edbtransfer.ashx?SiteId=84ddafa0031f409e9b1dd96f91351621&amp;WebId=b44a2e8f6bd940ffb8577ce52c7585e0&amp;ListId=fd8a59b5757749e6848a491ebc731a91&amp;ItemId=41196&amp;ItemGuid=f30a48f7a7b84c3f93d06171c9f66a0b&amp;Data=24")</f>
        <v>https://sed.admsakhalin.ru/Docs/Citizen/_layouts/15/eos/edbtransfer.ashx?SiteId=84ddafa0031f409e9b1dd96f91351621&amp;WebId=b44a2e8f6bd940ffb8577ce52c7585e0&amp;ListId=fd8a59b5757749e6848a491ebc731a91&amp;ItemId=41196&amp;ItemGuid=f30a48f7a7b84c3f93d06171c9f66a0b&amp;Data=24</v>
      </c>
    </row>
    <row r="23" spans="1:7" x14ac:dyDescent="0.25">
      <c r="A23" t="s">
        <v>19</v>
      </c>
      <c r="B23" t="s">
        <v>74</v>
      </c>
      <c r="C23" t="s">
        <v>90</v>
      </c>
      <c r="D23" t="s">
        <v>45</v>
      </c>
      <c r="E23" t="s">
        <v>91</v>
      </c>
      <c r="F23" t="str">
        <f t="shared" si="0"/>
        <v>Обращения граждан МО Ногликский ГО</v>
      </c>
      <c r="G23" s="10" t="str">
        <f>HYPERLINK("https://sed.admsakhalin.ru/Docs/Citizen/_layouts/15/eos/edbtransfer.ashx?SiteId=84ddafa0031f409e9b1dd96f91351621&amp;WebId=b44a2e8f6bd940ffb8577ce52c7585e0&amp;ListId=fd8a59b5757749e6848a491ebc731a91&amp;ItemId=40637&amp;ItemGuid=29ab1d266f7142a986d07c732fad2492&amp;Data=24","https://sed.admsakhalin.ru/Docs/Citizen/_layouts/15/eos/edbtransfer.ashx?SiteId=84ddafa0031f409e9b1dd96f91351621&amp;WebId=b44a2e8f6bd940ffb8577ce52c7585e0&amp;ListId=fd8a59b5757749e6848a491ebc731a91&amp;ItemId=40637&amp;ItemGuid=29ab1d266f7142a986d07c732fad2492&amp;Data=24")</f>
        <v>https://sed.admsakhalin.ru/Docs/Citizen/_layouts/15/eos/edbtransfer.ashx?SiteId=84ddafa0031f409e9b1dd96f91351621&amp;WebId=b44a2e8f6bd940ffb8577ce52c7585e0&amp;ListId=fd8a59b5757749e6848a491ebc731a91&amp;ItemId=40637&amp;ItemGuid=29ab1d266f7142a986d07c732fad2492&amp;Data=24</v>
      </c>
    </row>
    <row r="24" spans="1:7" x14ac:dyDescent="0.25">
      <c r="A24" t="s">
        <v>19</v>
      </c>
      <c r="B24" t="s">
        <v>56</v>
      </c>
      <c r="C24" t="s">
        <v>92</v>
      </c>
      <c r="D24" t="s">
        <v>93</v>
      </c>
      <c r="E24" t="s">
        <v>94</v>
      </c>
      <c r="F24" t="str">
        <f t="shared" si="0"/>
        <v>Обращения граждан МО Ногликский ГО</v>
      </c>
      <c r="G24" s="10" t="str">
        <f>HYPERLINK("https://sed.admsakhalin.ru/Docs/Citizen/_layouts/15/eos/edbtransfer.ashx?SiteId=84ddafa0031f409e9b1dd96f91351621&amp;WebId=b44a2e8f6bd940ffb8577ce52c7585e0&amp;ListId=fd8a59b5757749e6848a491ebc731a91&amp;ItemId=40766&amp;ItemGuid=c529561440a5432eb37383d0ca2692a8&amp;Data=24","https://sed.admsakhalin.ru/Docs/Citizen/_layouts/15/eos/edbtransfer.ashx?SiteId=84ddafa0031f409e9b1dd96f91351621&amp;WebId=b44a2e8f6bd940ffb8577ce52c7585e0&amp;ListId=fd8a59b5757749e6848a491ebc731a91&amp;ItemId=40766&amp;ItemGuid=c529561440a5432eb37383d0ca2692a8&amp;Data=24")</f>
        <v>https://sed.admsakhalin.ru/Docs/Citizen/_layouts/15/eos/edbtransfer.ashx?SiteId=84ddafa0031f409e9b1dd96f91351621&amp;WebId=b44a2e8f6bd940ffb8577ce52c7585e0&amp;ListId=fd8a59b5757749e6848a491ebc731a91&amp;ItemId=40766&amp;ItemGuid=c529561440a5432eb37383d0ca2692a8&amp;Data=24</v>
      </c>
    </row>
    <row r="25" spans="1:7" x14ac:dyDescent="0.25">
      <c r="A25" t="s">
        <v>19</v>
      </c>
      <c r="B25" t="s">
        <v>53</v>
      </c>
      <c r="C25" t="s">
        <v>95</v>
      </c>
      <c r="D25" t="s">
        <v>86</v>
      </c>
      <c r="E25" t="s">
        <v>66</v>
      </c>
      <c r="F25" t="str">
        <f t="shared" si="0"/>
        <v>Обращения граждан МО Ногликский ГО</v>
      </c>
      <c r="G25" s="10" t="str">
        <f>HYPERLINK("https://sed.admsakhalin.ru/Docs/Citizen/_layouts/15/eos/edbtransfer.ashx?SiteId=84ddafa0031f409e9b1dd96f91351621&amp;WebId=b44a2e8f6bd940ffb8577ce52c7585e0&amp;ListId=fd8a59b5757749e6848a491ebc731a91&amp;ItemId=40952&amp;ItemGuid=2208e7c5bef64a719e019ef8df163702&amp;Data=24","https://sed.admsakhalin.ru/Docs/Citizen/_layouts/15/eos/edbtransfer.ashx?SiteId=84ddafa0031f409e9b1dd96f91351621&amp;WebId=b44a2e8f6bd940ffb8577ce52c7585e0&amp;ListId=fd8a59b5757749e6848a491ebc731a91&amp;ItemId=40952&amp;ItemGuid=2208e7c5bef64a719e019ef8df163702&amp;Data=24")</f>
        <v>https://sed.admsakhalin.ru/Docs/Citizen/_layouts/15/eos/edbtransfer.ashx?SiteId=84ddafa0031f409e9b1dd96f91351621&amp;WebId=b44a2e8f6bd940ffb8577ce52c7585e0&amp;ListId=fd8a59b5757749e6848a491ebc731a91&amp;ItemId=40952&amp;ItemGuid=2208e7c5bef64a719e019ef8df163702&amp;Data=24</v>
      </c>
    </row>
    <row r="26" spans="1:7" x14ac:dyDescent="0.25">
      <c r="A26" t="s">
        <v>19</v>
      </c>
      <c r="B26" t="s">
        <v>78</v>
      </c>
      <c r="C26" t="s">
        <v>96</v>
      </c>
      <c r="D26" t="s">
        <v>97</v>
      </c>
      <c r="E26" t="s">
        <v>98</v>
      </c>
      <c r="F26" t="str">
        <f t="shared" si="0"/>
        <v>Обращения граждан МО Ногликский ГО</v>
      </c>
      <c r="G26" s="10" t="str">
        <f>HYPERLINK("https://sed.admsakhalin.ru/Docs/Citizen/_layouts/15/eos/edbtransfer.ashx?SiteId=84ddafa0031f409e9b1dd96f91351621&amp;WebId=b44a2e8f6bd940ffb8577ce52c7585e0&amp;ListId=fd8a59b5757749e6848a491ebc731a91&amp;ItemId=41014&amp;ItemGuid=6a56cb0cf5704857987ba87b5d73fcc4&amp;Data=24","https://sed.admsakhalin.ru/Docs/Citizen/_layouts/15/eos/edbtransfer.ashx?SiteId=84ddafa0031f409e9b1dd96f91351621&amp;WebId=b44a2e8f6bd940ffb8577ce52c7585e0&amp;ListId=fd8a59b5757749e6848a491ebc731a91&amp;ItemId=41014&amp;ItemGuid=6a56cb0cf5704857987ba87b5d73fcc4&amp;Data=24")</f>
        <v>https://sed.admsakhalin.ru/Docs/Citizen/_layouts/15/eos/edbtransfer.ashx?SiteId=84ddafa0031f409e9b1dd96f91351621&amp;WebId=b44a2e8f6bd940ffb8577ce52c7585e0&amp;ListId=fd8a59b5757749e6848a491ebc731a91&amp;ItemId=41014&amp;ItemGuid=6a56cb0cf5704857987ba87b5d73fcc4&amp;Data=24</v>
      </c>
    </row>
    <row r="27" spans="1:7" x14ac:dyDescent="0.25">
      <c r="A27" t="s">
        <v>19</v>
      </c>
      <c r="B27" t="s">
        <v>99</v>
      </c>
      <c r="C27" t="s">
        <v>100</v>
      </c>
      <c r="D27" t="s">
        <v>101</v>
      </c>
      <c r="E27" t="s">
        <v>102</v>
      </c>
      <c r="F27" t="str">
        <f t="shared" si="0"/>
        <v>Обращения граждан МО Ногликский ГО</v>
      </c>
      <c r="G27" s="10" t="str">
        <f>HYPERLINK("https://sed.admsakhalin.ru/Docs/Citizen/_layouts/15/eos/edbtransfer.ashx?SiteId=84ddafa0031f409e9b1dd96f91351621&amp;WebId=b44a2e8f6bd940ffb8577ce52c7585e0&amp;ListId=fd8a59b5757749e6848a491ebc731a91&amp;ItemId=41159&amp;ItemGuid=a56bcbfbc2fb4849af4db1bff72a29b2&amp;Data=24","https://sed.admsakhalin.ru/Docs/Citizen/_layouts/15/eos/edbtransfer.ashx?SiteId=84ddafa0031f409e9b1dd96f91351621&amp;WebId=b44a2e8f6bd940ffb8577ce52c7585e0&amp;ListId=fd8a59b5757749e6848a491ebc731a91&amp;ItemId=41159&amp;ItemGuid=a56bcbfbc2fb4849af4db1bff72a29b2&amp;Data=24")</f>
        <v>https://sed.admsakhalin.ru/Docs/Citizen/_layouts/15/eos/edbtransfer.ashx?SiteId=84ddafa0031f409e9b1dd96f91351621&amp;WebId=b44a2e8f6bd940ffb8577ce52c7585e0&amp;ListId=fd8a59b5757749e6848a491ebc731a91&amp;ItemId=41159&amp;ItemGuid=a56bcbfbc2fb4849af4db1bff72a29b2&amp;Data=24</v>
      </c>
    </row>
    <row r="28" spans="1:7" x14ac:dyDescent="0.25">
      <c r="A28" t="s">
        <v>19</v>
      </c>
      <c r="B28" t="s">
        <v>20</v>
      </c>
      <c r="C28" t="s">
        <v>103</v>
      </c>
      <c r="D28" t="s">
        <v>86</v>
      </c>
      <c r="E28" t="s">
        <v>104</v>
      </c>
      <c r="F28" t="str">
        <f t="shared" si="0"/>
        <v>Обращения граждан МО Ногликский ГО</v>
      </c>
      <c r="G28" s="10" t="str">
        <f>HYPERLINK("https://sed.admsakhalin.ru/Docs/Citizen/_layouts/15/eos/edbtransfer.ashx?SiteId=84ddafa0031f409e9b1dd96f91351621&amp;WebId=b44a2e8f6bd940ffb8577ce52c7585e0&amp;ListId=fd8a59b5757749e6848a491ebc731a91&amp;ItemId=40954&amp;ItemGuid=baccc75babd442ebb6f6b937a6b768eb&amp;Data=24","https://sed.admsakhalin.ru/Docs/Citizen/_layouts/15/eos/edbtransfer.ashx?SiteId=84ddafa0031f409e9b1dd96f91351621&amp;WebId=b44a2e8f6bd940ffb8577ce52c7585e0&amp;ListId=fd8a59b5757749e6848a491ebc731a91&amp;ItemId=40954&amp;ItemGuid=baccc75babd442ebb6f6b937a6b768eb&amp;Data=24")</f>
        <v>https://sed.admsakhalin.ru/Docs/Citizen/_layouts/15/eos/edbtransfer.ashx?SiteId=84ddafa0031f409e9b1dd96f91351621&amp;WebId=b44a2e8f6bd940ffb8577ce52c7585e0&amp;ListId=fd8a59b5757749e6848a491ebc731a91&amp;ItemId=40954&amp;ItemGuid=baccc75babd442ebb6f6b937a6b768eb&amp;Data=24</v>
      </c>
    </row>
    <row r="29" spans="1:7" x14ac:dyDescent="0.25">
      <c r="A29" t="s">
        <v>19</v>
      </c>
      <c r="B29" t="s">
        <v>78</v>
      </c>
      <c r="C29" t="s">
        <v>105</v>
      </c>
      <c r="D29" t="s">
        <v>106</v>
      </c>
      <c r="E29" t="s">
        <v>78</v>
      </c>
      <c r="F29" t="str">
        <f t="shared" si="0"/>
        <v>Обращения граждан МО Ногликский ГО</v>
      </c>
      <c r="G29" s="10" t="str">
        <f>HYPERLINK("https://sed.admsakhalin.ru/Docs/Citizen/_layouts/15/eos/edbtransfer.ashx?SiteId=84ddafa0031f409e9b1dd96f91351621&amp;WebId=b44a2e8f6bd940ffb8577ce52c7585e0&amp;ListId=fd8a59b5757749e6848a491ebc731a91&amp;ItemId=41059&amp;ItemGuid=8a5f51615e5d488fb81ec58cdd467481&amp;Data=24","https://sed.admsakhalin.ru/Docs/Citizen/_layouts/15/eos/edbtransfer.ashx?SiteId=84ddafa0031f409e9b1dd96f91351621&amp;WebId=b44a2e8f6bd940ffb8577ce52c7585e0&amp;ListId=fd8a59b5757749e6848a491ebc731a91&amp;ItemId=41059&amp;ItemGuid=8a5f51615e5d488fb81ec58cdd467481&amp;Data=24")</f>
        <v>https://sed.admsakhalin.ru/Docs/Citizen/_layouts/15/eos/edbtransfer.ashx?SiteId=84ddafa0031f409e9b1dd96f91351621&amp;WebId=b44a2e8f6bd940ffb8577ce52c7585e0&amp;ListId=fd8a59b5757749e6848a491ebc731a91&amp;ItemId=41059&amp;ItemGuid=8a5f51615e5d488fb81ec58cdd467481&amp;Data=24</v>
      </c>
    </row>
    <row r="30" spans="1:7" x14ac:dyDescent="0.25">
      <c r="A30" t="s">
        <v>19</v>
      </c>
      <c r="B30" t="s">
        <v>47</v>
      </c>
      <c r="C30" t="s">
        <v>107</v>
      </c>
      <c r="D30" t="s">
        <v>106</v>
      </c>
      <c r="E30" t="s">
        <v>49</v>
      </c>
      <c r="F30" t="str">
        <f t="shared" si="0"/>
        <v>Обращения граждан МО Ногликский ГО</v>
      </c>
      <c r="G30" s="10" t="str">
        <f>HYPERLINK("https://sed.admsakhalin.ru/Docs/Citizen/_layouts/15/eos/edbtransfer.ashx?SiteId=84ddafa0031f409e9b1dd96f91351621&amp;WebId=b44a2e8f6bd940ffb8577ce52c7585e0&amp;ListId=fd8a59b5757749e6848a491ebc731a91&amp;ItemId=41060&amp;ItemGuid=79d786038bf14082a052ef139cf2c69d&amp;Data=24","https://sed.admsakhalin.ru/Docs/Citizen/_layouts/15/eos/edbtransfer.ashx?SiteId=84ddafa0031f409e9b1dd96f91351621&amp;WebId=b44a2e8f6bd940ffb8577ce52c7585e0&amp;ListId=fd8a59b5757749e6848a491ebc731a91&amp;ItemId=41060&amp;ItemGuid=79d786038bf14082a052ef139cf2c69d&amp;Data=24")</f>
        <v>https://sed.admsakhalin.ru/Docs/Citizen/_layouts/15/eos/edbtransfer.ashx?SiteId=84ddafa0031f409e9b1dd96f91351621&amp;WebId=b44a2e8f6bd940ffb8577ce52c7585e0&amp;ListId=fd8a59b5757749e6848a491ebc731a91&amp;ItemId=41060&amp;ItemGuid=79d786038bf14082a052ef139cf2c69d&amp;Data=24</v>
      </c>
    </row>
    <row r="31" spans="1:7" x14ac:dyDescent="0.25">
      <c r="A31" t="s">
        <v>19</v>
      </c>
      <c r="B31" t="s">
        <v>108</v>
      </c>
      <c r="C31" t="s">
        <v>109</v>
      </c>
      <c r="D31" t="s">
        <v>110</v>
      </c>
      <c r="E31" t="s">
        <v>111</v>
      </c>
      <c r="F31" t="str">
        <f t="shared" si="0"/>
        <v>Обращения граждан МО Ногликский ГО</v>
      </c>
      <c r="G31" s="10" t="str">
        <f>HYPERLINK("https://sed.admsakhalin.ru/Docs/Citizen/_layouts/15/eos/edbtransfer.ashx?SiteId=84ddafa0031f409e9b1dd96f91351621&amp;WebId=b44a2e8f6bd940ffb8577ce52c7585e0&amp;ListId=fd8a59b5757749e6848a491ebc731a91&amp;ItemId=40906&amp;ItemGuid=b91554433d364fc295a3f094abe6b9f2&amp;Data=24","https://sed.admsakhalin.ru/Docs/Citizen/_layouts/15/eos/edbtransfer.ashx?SiteId=84ddafa0031f409e9b1dd96f91351621&amp;WebId=b44a2e8f6bd940ffb8577ce52c7585e0&amp;ListId=fd8a59b5757749e6848a491ebc731a91&amp;ItemId=40906&amp;ItemGuid=b91554433d364fc295a3f094abe6b9f2&amp;Data=24")</f>
        <v>https://sed.admsakhalin.ru/Docs/Citizen/_layouts/15/eos/edbtransfer.ashx?SiteId=84ddafa0031f409e9b1dd96f91351621&amp;WebId=b44a2e8f6bd940ffb8577ce52c7585e0&amp;ListId=fd8a59b5757749e6848a491ebc731a91&amp;ItemId=40906&amp;ItemGuid=b91554433d364fc295a3f094abe6b9f2&amp;Data=24</v>
      </c>
    </row>
    <row r="32" spans="1:7" x14ac:dyDescent="0.25">
      <c r="A32" t="s">
        <v>19</v>
      </c>
      <c r="B32" t="s">
        <v>112</v>
      </c>
      <c r="C32" t="s">
        <v>113</v>
      </c>
      <c r="D32" t="s">
        <v>114</v>
      </c>
      <c r="E32" t="s">
        <v>115</v>
      </c>
      <c r="F32" t="str">
        <f t="shared" si="0"/>
        <v>Обращения граждан МО Ногликский ГО</v>
      </c>
      <c r="G32" s="10" t="str">
        <f>HYPERLINK("https://sed.admsakhalin.ru/Docs/Citizen/_layouts/15/eos/edbtransfer.ashx?SiteId=84ddafa0031f409e9b1dd96f91351621&amp;WebId=b44a2e8f6bd940ffb8577ce52c7585e0&amp;ListId=fd8a59b5757749e6848a491ebc731a91&amp;ItemId=42640&amp;ItemGuid=14d2b0e3442749c7b5a2191d6c50191c&amp;Data=24","https://sed.admsakhalin.ru/Docs/Citizen/_layouts/15/eos/edbtransfer.ashx?SiteId=84ddafa0031f409e9b1dd96f91351621&amp;WebId=b44a2e8f6bd940ffb8577ce52c7585e0&amp;ListId=fd8a59b5757749e6848a491ebc731a91&amp;ItemId=42640&amp;ItemGuid=14d2b0e3442749c7b5a2191d6c50191c&amp;Data=24")</f>
        <v>https://sed.admsakhalin.ru/Docs/Citizen/_layouts/15/eos/edbtransfer.ashx?SiteId=84ddafa0031f409e9b1dd96f91351621&amp;WebId=b44a2e8f6bd940ffb8577ce52c7585e0&amp;ListId=fd8a59b5757749e6848a491ebc731a91&amp;ItemId=42640&amp;ItemGuid=14d2b0e3442749c7b5a2191d6c50191c&amp;Data=24</v>
      </c>
    </row>
    <row r="33" spans="1:7" x14ac:dyDescent="0.25">
      <c r="A33" t="s">
        <v>19</v>
      </c>
      <c r="B33" t="s">
        <v>116</v>
      </c>
      <c r="C33" t="s">
        <v>117</v>
      </c>
      <c r="D33" t="s">
        <v>118</v>
      </c>
      <c r="E33" t="s">
        <v>119</v>
      </c>
      <c r="F33" t="str">
        <f t="shared" si="0"/>
        <v>Обращения граждан МО Ногликский ГО</v>
      </c>
      <c r="G33" s="10" t="str">
        <f>HYPERLINK("https://sed.admsakhalin.ru/Docs/Citizen/_layouts/15/eos/edbtransfer.ashx?SiteId=84ddafa0031f409e9b1dd96f91351621&amp;WebId=b44a2e8f6bd940ffb8577ce52c7585e0&amp;ListId=fd8a59b5757749e6848a491ebc731a91&amp;ItemId=42175&amp;ItemGuid=1e3a427aef064e5a9beb1ba885a013af&amp;Data=24","https://sed.admsakhalin.ru/Docs/Citizen/_layouts/15/eos/edbtransfer.ashx?SiteId=84ddafa0031f409e9b1dd96f91351621&amp;WebId=b44a2e8f6bd940ffb8577ce52c7585e0&amp;ListId=fd8a59b5757749e6848a491ebc731a91&amp;ItemId=42175&amp;ItemGuid=1e3a427aef064e5a9beb1ba885a013af&amp;Data=24")</f>
        <v>https://sed.admsakhalin.ru/Docs/Citizen/_layouts/15/eos/edbtransfer.ashx?SiteId=84ddafa0031f409e9b1dd96f91351621&amp;WebId=b44a2e8f6bd940ffb8577ce52c7585e0&amp;ListId=fd8a59b5757749e6848a491ebc731a91&amp;ItemId=42175&amp;ItemGuid=1e3a427aef064e5a9beb1ba885a013af&amp;Data=24</v>
      </c>
    </row>
    <row r="34" spans="1:7" x14ac:dyDescent="0.25">
      <c r="A34" t="s">
        <v>19</v>
      </c>
      <c r="B34" t="s">
        <v>120</v>
      </c>
      <c r="C34" t="s">
        <v>121</v>
      </c>
      <c r="D34" t="s">
        <v>122</v>
      </c>
      <c r="E34" t="s">
        <v>123</v>
      </c>
      <c r="F34" t="str">
        <f t="shared" si="0"/>
        <v>Обращения граждан МО Ногликский ГО</v>
      </c>
      <c r="G34" s="10" t="str">
        <f>HYPERLINK("https://sed.admsakhalin.ru/Docs/Citizen/_layouts/15/eos/edbtransfer.ashx?SiteId=84ddafa0031f409e9b1dd96f91351621&amp;WebId=b44a2e8f6bd940ffb8577ce52c7585e0&amp;ListId=fd8a59b5757749e6848a491ebc731a91&amp;ItemId=42307&amp;ItemGuid=64ec386108a54cebae841d882a3f9557&amp;Data=24","https://sed.admsakhalin.ru/Docs/Citizen/_layouts/15/eos/edbtransfer.ashx?SiteId=84ddafa0031f409e9b1dd96f91351621&amp;WebId=b44a2e8f6bd940ffb8577ce52c7585e0&amp;ListId=fd8a59b5757749e6848a491ebc731a91&amp;ItemId=42307&amp;ItemGuid=64ec386108a54cebae841d882a3f9557&amp;Data=24")</f>
        <v>https://sed.admsakhalin.ru/Docs/Citizen/_layouts/15/eos/edbtransfer.ashx?SiteId=84ddafa0031f409e9b1dd96f91351621&amp;WebId=b44a2e8f6bd940ffb8577ce52c7585e0&amp;ListId=fd8a59b5757749e6848a491ebc731a91&amp;ItemId=42307&amp;ItemGuid=64ec386108a54cebae841d882a3f9557&amp;Data=24</v>
      </c>
    </row>
    <row r="35" spans="1:7" x14ac:dyDescent="0.25">
      <c r="A35" t="s">
        <v>19</v>
      </c>
      <c r="B35" t="s">
        <v>124</v>
      </c>
      <c r="C35" t="s">
        <v>125</v>
      </c>
      <c r="D35" t="s">
        <v>126</v>
      </c>
      <c r="E35" t="s">
        <v>127</v>
      </c>
      <c r="F35" t="str">
        <f t="shared" si="0"/>
        <v>Обращения граждан МО Ногликский ГО</v>
      </c>
      <c r="G35" s="10" t="str">
        <f>HYPERLINK("https://sed.admsakhalin.ru/Docs/Citizen/_layouts/15/eos/edbtransfer.ashx?SiteId=84ddafa0031f409e9b1dd96f91351621&amp;WebId=b44a2e8f6bd940ffb8577ce52c7585e0&amp;ListId=fd8a59b5757749e6848a491ebc731a91&amp;ItemId=42586&amp;ItemGuid=e898326a0289421097b81e7d504fdad4&amp;Data=24","https://sed.admsakhalin.ru/Docs/Citizen/_layouts/15/eos/edbtransfer.ashx?SiteId=84ddafa0031f409e9b1dd96f91351621&amp;WebId=b44a2e8f6bd940ffb8577ce52c7585e0&amp;ListId=fd8a59b5757749e6848a491ebc731a91&amp;ItemId=42586&amp;ItemGuid=e898326a0289421097b81e7d504fdad4&amp;Data=24")</f>
        <v>https://sed.admsakhalin.ru/Docs/Citizen/_layouts/15/eos/edbtransfer.ashx?SiteId=84ddafa0031f409e9b1dd96f91351621&amp;WebId=b44a2e8f6bd940ffb8577ce52c7585e0&amp;ListId=fd8a59b5757749e6848a491ebc731a91&amp;ItemId=42586&amp;ItemGuid=e898326a0289421097b81e7d504fdad4&amp;Data=24</v>
      </c>
    </row>
    <row r="36" spans="1:7" x14ac:dyDescent="0.25">
      <c r="A36" t="s">
        <v>19</v>
      </c>
      <c r="B36" t="s">
        <v>20</v>
      </c>
      <c r="C36" t="s">
        <v>128</v>
      </c>
      <c r="D36" t="s">
        <v>114</v>
      </c>
      <c r="E36" t="s">
        <v>129</v>
      </c>
      <c r="F36" t="str">
        <f t="shared" si="0"/>
        <v>Обращения граждан МО Ногликский ГО</v>
      </c>
      <c r="G36" s="10" t="str">
        <f>HYPERLINK("https://sed.admsakhalin.ru/Docs/Citizen/_layouts/15/eos/edbtransfer.ashx?SiteId=84ddafa0031f409e9b1dd96f91351621&amp;WebId=b44a2e8f6bd940ffb8577ce52c7585e0&amp;ListId=fd8a59b5757749e6848a491ebc731a91&amp;ItemId=42676&amp;ItemGuid=c012a5a7dd694d95851f2d8182e446ec&amp;Data=24","https://sed.admsakhalin.ru/Docs/Citizen/_layouts/15/eos/edbtransfer.ashx?SiteId=84ddafa0031f409e9b1dd96f91351621&amp;WebId=b44a2e8f6bd940ffb8577ce52c7585e0&amp;ListId=fd8a59b5757749e6848a491ebc731a91&amp;ItemId=42676&amp;ItemGuid=c012a5a7dd694d95851f2d8182e446ec&amp;Data=24")</f>
        <v>https://sed.admsakhalin.ru/Docs/Citizen/_layouts/15/eos/edbtransfer.ashx?SiteId=84ddafa0031f409e9b1dd96f91351621&amp;WebId=b44a2e8f6bd940ffb8577ce52c7585e0&amp;ListId=fd8a59b5757749e6848a491ebc731a91&amp;ItemId=42676&amp;ItemGuid=c012a5a7dd694d95851f2d8182e446ec&amp;Data=24</v>
      </c>
    </row>
    <row r="37" spans="1:7" x14ac:dyDescent="0.25">
      <c r="A37" t="s">
        <v>19</v>
      </c>
      <c r="B37" t="s">
        <v>20</v>
      </c>
      <c r="C37" t="s">
        <v>130</v>
      </c>
      <c r="D37" t="s">
        <v>114</v>
      </c>
      <c r="E37" t="s">
        <v>131</v>
      </c>
      <c r="F37" t="str">
        <f t="shared" si="0"/>
        <v>Обращения граждан МО Ногликский ГО</v>
      </c>
      <c r="G37" s="10" t="str">
        <f>HYPERLINK("https://sed.admsakhalin.ru/Docs/Citizen/_layouts/15/eos/edbtransfer.ashx?SiteId=84ddafa0031f409e9b1dd96f91351621&amp;WebId=b44a2e8f6bd940ffb8577ce52c7585e0&amp;ListId=fd8a59b5757749e6848a491ebc731a91&amp;ItemId=42670&amp;ItemGuid=03cb3f4bda3d462b94412fbed12bb286&amp;Data=24","https://sed.admsakhalin.ru/Docs/Citizen/_layouts/15/eos/edbtransfer.ashx?SiteId=84ddafa0031f409e9b1dd96f91351621&amp;WebId=b44a2e8f6bd940ffb8577ce52c7585e0&amp;ListId=fd8a59b5757749e6848a491ebc731a91&amp;ItemId=42670&amp;ItemGuid=03cb3f4bda3d462b94412fbed12bb286&amp;Data=24")</f>
        <v>https://sed.admsakhalin.ru/Docs/Citizen/_layouts/15/eos/edbtransfer.ashx?SiteId=84ddafa0031f409e9b1dd96f91351621&amp;WebId=b44a2e8f6bd940ffb8577ce52c7585e0&amp;ListId=fd8a59b5757749e6848a491ebc731a91&amp;ItemId=42670&amp;ItemGuid=03cb3f4bda3d462b94412fbed12bb286&amp;Data=24</v>
      </c>
    </row>
    <row r="38" spans="1:7" x14ac:dyDescent="0.25">
      <c r="A38" t="s">
        <v>19</v>
      </c>
      <c r="B38" t="s">
        <v>74</v>
      </c>
      <c r="C38" t="s">
        <v>132</v>
      </c>
      <c r="D38" t="s">
        <v>133</v>
      </c>
      <c r="E38" t="s">
        <v>134</v>
      </c>
      <c r="F38" t="str">
        <f t="shared" si="0"/>
        <v>Обращения граждан МО Ногликский ГО</v>
      </c>
      <c r="G38" s="10" t="str">
        <f>HYPERLINK("https://sed.admsakhalin.ru/Docs/Citizen/_layouts/15/eos/edbtransfer.ashx?SiteId=84ddafa0031f409e9b1dd96f91351621&amp;WebId=b44a2e8f6bd940ffb8577ce52c7585e0&amp;ListId=fd8a59b5757749e6848a491ebc731a91&amp;ItemId=42106&amp;ItemGuid=5088760ec8b04b6d843839331dd31b5b&amp;Data=24","https://sed.admsakhalin.ru/Docs/Citizen/_layouts/15/eos/edbtransfer.ashx?SiteId=84ddafa0031f409e9b1dd96f91351621&amp;WebId=b44a2e8f6bd940ffb8577ce52c7585e0&amp;ListId=fd8a59b5757749e6848a491ebc731a91&amp;ItemId=42106&amp;ItemGuid=5088760ec8b04b6d843839331dd31b5b&amp;Data=24")</f>
        <v>https://sed.admsakhalin.ru/Docs/Citizen/_layouts/15/eos/edbtransfer.ashx?SiteId=84ddafa0031f409e9b1dd96f91351621&amp;WebId=b44a2e8f6bd940ffb8577ce52c7585e0&amp;ListId=fd8a59b5757749e6848a491ebc731a91&amp;ItemId=42106&amp;ItemGuid=5088760ec8b04b6d843839331dd31b5b&amp;Data=24</v>
      </c>
    </row>
    <row r="39" spans="1:7" x14ac:dyDescent="0.25">
      <c r="A39" t="s">
        <v>19</v>
      </c>
      <c r="B39" t="s">
        <v>20</v>
      </c>
      <c r="C39" t="s">
        <v>135</v>
      </c>
      <c r="D39" t="s">
        <v>136</v>
      </c>
      <c r="E39" t="s">
        <v>137</v>
      </c>
      <c r="F39" t="str">
        <f t="shared" si="0"/>
        <v>Обращения граждан МО Ногликский ГО</v>
      </c>
      <c r="G39" s="10" t="str">
        <f>HYPERLINK("https://sed.admsakhalin.ru/Docs/Citizen/_layouts/15/eos/edbtransfer.ashx?SiteId=84ddafa0031f409e9b1dd96f91351621&amp;WebId=b44a2e8f6bd940ffb8577ce52c7585e0&amp;ListId=fd8a59b5757749e6848a491ebc731a91&amp;ItemId=41734&amp;ItemGuid=91258de71cb44278a25a3b7069c9209c&amp;Data=24","https://sed.admsakhalin.ru/Docs/Citizen/_layouts/15/eos/edbtransfer.ashx?SiteId=84ddafa0031f409e9b1dd96f91351621&amp;WebId=b44a2e8f6bd940ffb8577ce52c7585e0&amp;ListId=fd8a59b5757749e6848a491ebc731a91&amp;ItemId=41734&amp;ItemGuid=91258de71cb44278a25a3b7069c9209c&amp;Data=24")</f>
        <v>https://sed.admsakhalin.ru/Docs/Citizen/_layouts/15/eos/edbtransfer.ashx?SiteId=84ddafa0031f409e9b1dd96f91351621&amp;WebId=b44a2e8f6bd940ffb8577ce52c7585e0&amp;ListId=fd8a59b5757749e6848a491ebc731a91&amp;ItemId=41734&amp;ItemGuid=91258de71cb44278a25a3b7069c9209c&amp;Data=24</v>
      </c>
    </row>
    <row r="40" spans="1:7" x14ac:dyDescent="0.25">
      <c r="A40" t="s">
        <v>19</v>
      </c>
      <c r="B40" t="s">
        <v>20</v>
      </c>
      <c r="C40" t="s">
        <v>138</v>
      </c>
      <c r="D40" t="s">
        <v>114</v>
      </c>
      <c r="E40" t="s">
        <v>139</v>
      </c>
      <c r="F40" t="str">
        <f t="shared" si="0"/>
        <v>Обращения граждан МО Ногликский ГО</v>
      </c>
      <c r="G40" s="10" t="str">
        <f>HYPERLINK("https://sed.admsakhalin.ru/Docs/Citizen/_layouts/15/eos/edbtransfer.ashx?SiteId=84ddafa0031f409e9b1dd96f91351621&amp;WebId=b44a2e8f6bd940ffb8577ce52c7585e0&amp;ListId=fd8a59b5757749e6848a491ebc731a91&amp;ItemId=42672&amp;ItemGuid=527d673eeca14929af655026c4f67877&amp;Data=24","https://sed.admsakhalin.ru/Docs/Citizen/_layouts/15/eos/edbtransfer.ashx?SiteId=84ddafa0031f409e9b1dd96f91351621&amp;WebId=b44a2e8f6bd940ffb8577ce52c7585e0&amp;ListId=fd8a59b5757749e6848a491ebc731a91&amp;ItemId=42672&amp;ItemGuid=527d673eeca14929af655026c4f67877&amp;Data=24")</f>
        <v>https://sed.admsakhalin.ru/Docs/Citizen/_layouts/15/eos/edbtransfer.ashx?SiteId=84ddafa0031f409e9b1dd96f91351621&amp;WebId=b44a2e8f6bd940ffb8577ce52c7585e0&amp;ListId=fd8a59b5757749e6848a491ebc731a91&amp;ItemId=42672&amp;ItemGuid=527d673eeca14929af655026c4f67877&amp;Data=24</v>
      </c>
    </row>
    <row r="41" spans="1:7" x14ac:dyDescent="0.25">
      <c r="A41" t="s">
        <v>19</v>
      </c>
      <c r="B41" t="s">
        <v>62</v>
      </c>
      <c r="C41" t="s">
        <v>140</v>
      </c>
      <c r="D41" t="s">
        <v>141</v>
      </c>
      <c r="E41" t="s">
        <v>142</v>
      </c>
      <c r="F41" t="str">
        <f t="shared" si="0"/>
        <v>Обращения граждан МО Ногликский ГО</v>
      </c>
      <c r="G41" s="10" t="str">
        <f>HYPERLINK("https://sed.admsakhalin.ru/Docs/Citizen/_layouts/15/eos/edbtransfer.ashx?SiteId=84ddafa0031f409e9b1dd96f91351621&amp;WebId=b44a2e8f6bd940ffb8577ce52c7585e0&amp;ListId=fd8a59b5757749e6848a491ebc731a91&amp;ItemId=41591&amp;ItemGuid=8c5c63cbca57435882cb529e45626a97&amp;Data=24","https://sed.admsakhalin.ru/Docs/Citizen/_layouts/15/eos/edbtransfer.ashx?SiteId=84ddafa0031f409e9b1dd96f91351621&amp;WebId=b44a2e8f6bd940ffb8577ce52c7585e0&amp;ListId=fd8a59b5757749e6848a491ebc731a91&amp;ItemId=41591&amp;ItemGuid=8c5c63cbca57435882cb529e45626a97&amp;Data=24")</f>
        <v>https://sed.admsakhalin.ru/Docs/Citizen/_layouts/15/eos/edbtransfer.ashx?SiteId=84ddafa0031f409e9b1dd96f91351621&amp;WebId=b44a2e8f6bd940ffb8577ce52c7585e0&amp;ListId=fd8a59b5757749e6848a491ebc731a91&amp;ItemId=41591&amp;ItemGuid=8c5c63cbca57435882cb529e45626a97&amp;Data=24</v>
      </c>
    </row>
    <row r="42" spans="1:7" x14ac:dyDescent="0.25">
      <c r="A42" t="s">
        <v>19</v>
      </c>
      <c r="B42" t="s">
        <v>20</v>
      </c>
      <c r="C42" t="s">
        <v>143</v>
      </c>
      <c r="D42" t="s">
        <v>144</v>
      </c>
      <c r="E42" t="s">
        <v>145</v>
      </c>
      <c r="F42" t="str">
        <f t="shared" si="0"/>
        <v>Обращения граждан МО Ногликский ГО</v>
      </c>
      <c r="G42" s="10" t="str">
        <f>HYPERLINK("https://sed.admsakhalin.ru/Docs/Citizen/_layouts/15/eos/edbtransfer.ashx?SiteId=84ddafa0031f409e9b1dd96f91351621&amp;WebId=b44a2e8f6bd940ffb8577ce52c7585e0&amp;ListId=fd8a59b5757749e6848a491ebc731a91&amp;ItemId=42146&amp;ItemGuid=34c578664aaf4748a04354b367259f6f&amp;Data=24","https://sed.admsakhalin.ru/Docs/Citizen/_layouts/15/eos/edbtransfer.ashx?SiteId=84ddafa0031f409e9b1dd96f91351621&amp;WebId=b44a2e8f6bd940ffb8577ce52c7585e0&amp;ListId=fd8a59b5757749e6848a491ebc731a91&amp;ItemId=42146&amp;ItemGuid=34c578664aaf4748a04354b367259f6f&amp;Data=24")</f>
        <v>https://sed.admsakhalin.ru/Docs/Citizen/_layouts/15/eos/edbtransfer.ashx?SiteId=84ddafa0031f409e9b1dd96f91351621&amp;WebId=b44a2e8f6bd940ffb8577ce52c7585e0&amp;ListId=fd8a59b5757749e6848a491ebc731a91&amp;ItemId=42146&amp;ItemGuid=34c578664aaf4748a04354b367259f6f&amp;Data=24</v>
      </c>
    </row>
    <row r="43" spans="1:7" x14ac:dyDescent="0.25">
      <c r="A43" t="s">
        <v>19</v>
      </c>
      <c r="B43" t="s">
        <v>146</v>
      </c>
      <c r="C43" t="s">
        <v>147</v>
      </c>
      <c r="D43" t="s">
        <v>148</v>
      </c>
      <c r="E43" t="s">
        <v>149</v>
      </c>
      <c r="F43" t="str">
        <f t="shared" si="0"/>
        <v>Обращения граждан МО Ногликский ГО</v>
      </c>
      <c r="G43" s="10" t="str">
        <f>HYPERLINK("https://sed.admsakhalin.ru/Docs/Citizen/_layouts/15/eos/edbtransfer.ashx?SiteId=84ddafa0031f409e9b1dd96f91351621&amp;WebId=b44a2e8f6bd940ffb8577ce52c7585e0&amp;ListId=fd8a59b5757749e6848a491ebc731a91&amp;ItemId=41781&amp;ItemGuid=ca2578db9c44438f9913573cfbe10dc5&amp;Data=24","https://sed.admsakhalin.ru/Docs/Citizen/_layouts/15/eos/edbtransfer.ashx?SiteId=84ddafa0031f409e9b1dd96f91351621&amp;WebId=b44a2e8f6bd940ffb8577ce52c7585e0&amp;ListId=fd8a59b5757749e6848a491ebc731a91&amp;ItemId=41781&amp;ItemGuid=ca2578db9c44438f9913573cfbe10dc5&amp;Data=24")</f>
        <v>https://sed.admsakhalin.ru/Docs/Citizen/_layouts/15/eos/edbtransfer.ashx?SiteId=84ddafa0031f409e9b1dd96f91351621&amp;WebId=b44a2e8f6bd940ffb8577ce52c7585e0&amp;ListId=fd8a59b5757749e6848a491ebc731a91&amp;ItemId=41781&amp;ItemGuid=ca2578db9c44438f9913573cfbe10dc5&amp;Data=24</v>
      </c>
    </row>
    <row r="44" spans="1:7" x14ac:dyDescent="0.25">
      <c r="A44" t="s">
        <v>19</v>
      </c>
      <c r="B44" t="s">
        <v>20</v>
      </c>
      <c r="C44" t="s">
        <v>150</v>
      </c>
      <c r="D44" t="s">
        <v>136</v>
      </c>
      <c r="E44" t="s">
        <v>151</v>
      </c>
      <c r="F44" t="str">
        <f t="shared" si="0"/>
        <v>Обращения граждан МО Ногликский ГО</v>
      </c>
      <c r="G44" s="10" t="str">
        <f>HYPERLINK("https://sed.admsakhalin.ru/Docs/Citizen/_layouts/15/eos/edbtransfer.ashx?SiteId=84ddafa0031f409e9b1dd96f91351621&amp;WebId=b44a2e8f6bd940ffb8577ce52c7585e0&amp;ListId=fd8a59b5757749e6848a491ebc731a91&amp;ItemId=41724&amp;ItemGuid=32914c5db73a4d118a4a64af495dc2bd&amp;Data=24","https://sed.admsakhalin.ru/Docs/Citizen/_layouts/15/eos/edbtransfer.ashx?SiteId=84ddafa0031f409e9b1dd96f91351621&amp;WebId=b44a2e8f6bd940ffb8577ce52c7585e0&amp;ListId=fd8a59b5757749e6848a491ebc731a91&amp;ItemId=41724&amp;ItemGuid=32914c5db73a4d118a4a64af495dc2bd&amp;Data=24")</f>
        <v>https://sed.admsakhalin.ru/Docs/Citizen/_layouts/15/eos/edbtransfer.ashx?SiteId=84ddafa0031f409e9b1dd96f91351621&amp;WebId=b44a2e8f6bd940ffb8577ce52c7585e0&amp;ListId=fd8a59b5757749e6848a491ebc731a91&amp;ItemId=41724&amp;ItemGuid=32914c5db73a4d118a4a64af495dc2bd&amp;Data=24</v>
      </c>
    </row>
    <row r="45" spans="1:7" x14ac:dyDescent="0.25">
      <c r="A45" t="s">
        <v>19</v>
      </c>
      <c r="B45" t="s">
        <v>78</v>
      </c>
      <c r="C45" t="s">
        <v>152</v>
      </c>
      <c r="D45" t="s">
        <v>153</v>
      </c>
      <c r="E45" t="s">
        <v>154</v>
      </c>
      <c r="F45" t="str">
        <f t="shared" si="0"/>
        <v>Обращения граждан МО Ногликский ГО</v>
      </c>
      <c r="G45" s="10" t="str">
        <f>HYPERLINK("https://sed.admsakhalin.ru/Docs/Citizen/_layouts/15/eos/edbtransfer.ashx?SiteId=84ddafa0031f409e9b1dd96f91351621&amp;WebId=b44a2e8f6bd940ffb8577ce52c7585e0&amp;ListId=fd8a59b5757749e6848a491ebc731a91&amp;ItemId=41391&amp;ItemGuid=e80c4e69b39e4e6aba37951fad630949&amp;Data=24","https://sed.admsakhalin.ru/Docs/Citizen/_layouts/15/eos/edbtransfer.ashx?SiteId=84ddafa0031f409e9b1dd96f91351621&amp;WebId=b44a2e8f6bd940ffb8577ce52c7585e0&amp;ListId=fd8a59b5757749e6848a491ebc731a91&amp;ItemId=41391&amp;ItemGuid=e80c4e69b39e4e6aba37951fad630949&amp;Data=24")</f>
        <v>https://sed.admsakhalin.ru/Docs/Citizen/_layouts/15/eos/edbtransfer.ashx?SiteId=84ddafa0031f409e9b1dd96f91351621&amp;WebId=b44a2e8f6bd940ffb8577ce52c7585e0&amp;ListId=fd8a59b5757749e6848a491ebc731a91&amp;ItemId=41391&amp;ItemGuid=e80c4e69b39e4e6aba37951fad630949&amp;Data=24</v>
      </c>
    </row>
    <row r="46" spans="1:7" x14ac:dyDescent="0.25">
      <c r="A46" t="s">
        <v>19</v>
      </c>
      <c r="B46" t="s">
        <v>155</v>
      </c>
      <c r="C46" t="s">
        <v>156</v>
      </c>
      <c r="D46" t="s">
        <v>157</v>
      </c>
      <c r="E46" t="s">
        <v>158</v>
      </c>
      <c r="F46" t="str">
        <f t="shared" si="0"/>
        <v>Обращения граждан МО Ногликский ГО</v>
      </c>
      <c r="G46" s="10" t="str">
        <f>HYPERLINK("https://sed.admsakhalin.ru/Docs/Citizen/_layouts/15/eos/edbtransfer.ashx?SiteId=84ddafa0031f409e9b1dd96f91351621&amp;WebId=b44a2e8f6bd940ffb8577ce52c7585e0&amp;ListId=fd8a59b5757749e6848a491ebc731a91&amp;ItemId=42260&amp;ItemGuid=db4da3596f7040e9b53e9a816454e567&amp;Data=24","https://sed.admsakhalin.ru/Docs/Citizen/_layouts/15/eos/edbtransfer.ashx?SiteId=84ddafa0031f409e9b1dd96f91351621&amp;WebId=b44a2e8f6bd940ffb8577ce52c7585e0&amp;ListId=fd8a59b5757749e6848a491ebc731a91&amp;ItemId=42260&amp;ItemGuid=db4da3596f7040e9b53e9a816454e567&amp;Data=24")</f>
        <v>https://sed.admsakhalin.ru/Docs/Citizen/_layouts/15/eos/edbtransfer.ashx?SiteId=84ddafa0031f409e9b1dd96f91351621&amp;WebId=b44a2e8f6bd940ffb8577ce52c7585e0&amp;ListId=fd8a59b5757749e6848a491ebc731a91&amp;ItemId=42260&amp;ItemGuid=db4da3596f7040e9b53e9a816454e567&amp;Data=24</v>
      </c>
    </row>
    <row r="47" spans="1:7" x14ac:dyDescent="0.25">
      <c r="A47" t="s">
        <v>19</v>
      </c>
      <c r="B47" t="s">
        <v>159</v>
      </c>
      <c r="C47" t="s">
        <v>160</v>
      </c>
      <c r="D47" t="s">
        <v>161</v>
      </c>
      <c r="E47" t="s">
        <v>162</v>
      </c>
      <c r="F47" t="str">
        <f t="shared" si="0"/>
        <v>Обращения граждан МО Ногликский ГО</v>
      </c>
      <c r="G47" s="10" t="str">
        <f>HYPERLINK("https://sed.admsakhalin.ru/Docs/Citizen/_layouts/15/eos/edbtransfer.ashx?SiteId=84ddafa0031f409e9b1dd96f91351621&amp;WebId=b44a2e8f6bd940ffb8577ce52c7585e0&amp;ListId=fd8a59b5757749e6848a491ebc731a91&amp;ItemId=41835&amp;ItemGuid=e4ca3d46bd084179bbaca68353d89e48&amp;Data=24","https://sed.admsakhalin.ru/Docs/Citizen/_layouts/15/eos/edbtransfer.ashx?SiteId=84ddafa0031f409e9b1dd96f91351621&amp;WebId=b44a2e8f6bd940ffb8577ce52c7585e0&amp;ListId=fd8a59b5757749e6848a491ebc731a91&amp;ItemId=41835&amp;ItemGuid=e4ca3d46bd084179bbaca68353d89e48&amp;Data=24")</f>
        <v>https://sed.admsakhalin.ru/Docs/Citizen/_layouts/15/eos/edbtransfer.ashx?SiteId=84ddafa0031f409e9b1dd96f91351621&amp;WebId=b44a2e8f6bd940ffb8577ce52c7585e0&amp;ListId=fd8a59b5757749e6848a491ebc731a91&amp;ItemId=41835&amp;ItemGuid=e4ca3d46bd084179bbaca68353d89e48&amp;Data=24</v>
      </c>
    </row>
    <row r="48" spans="1:7" x14ac:dyDescent="0.25">
      <c r="A48" t="s">
        <v>19</v>
      </c>
      <c r="B48" t="s">
        <v>74</v>
      </c>
      <c r="C48" t="s">
        <v>163</v>
      </c>
      <c r="D48" t="s">
        <v>157</v>
      </c>
      <c r="E48" t="s">
        <v>164</v>
      </c>
      <c r="F48" t="str">
        <f t="shared" si="0"/>
        <v>Обращения граждан МО Ногликский ГО</v>
      </c>
      <c r="G48" s="10" t="str">
        <f>HYPERLINK("https://sed.admsakhalin.ru/Docs/Citizen/_layouts/15/eos/edbtransfer.ashx?SiteId=84ddafa0031f409e9b1dd96f91351621&amp;WebId=b44a2e8f6bd940ffb8577ce52c7585e0&amp;ListId=fd8a59b5757749e6848a491ebc731a91&amp;ItemId=42264&amp;ItemGuid=ca894bb1d6a649e39b2cac81419abe48&amp;Data=24","https://sed.admsakhalin.ru/Docs/Citizen/_layouts/15/eos/edbtransfer.ashx?SiteId=84ddafa0031f409e9b1dd96f91351621&amp;WebId=b44a2e8f6bd940ffb8577ce52c7585e0&amp;ListId=fd8a59b5757749e6848a491ebc731a91&amp;ItemId=42264&amp;ItemGuid=ca894bb1d6a649e39b2cac81419abe48&amp;Data=24")</f>
        <v>https://sed.admsakhalin.ru/Docs/Citizen/_layouts/15/eos/edbtransfer.ashx?SiteId=84ddafa0031f409e9b1dd96f91351621&amp;WebId=b44a2e8f6bd940ffb8577ce52c7585e0&amp;ListId=fd8a59b5757749e6848a491ebc731a91&amp;ItemId=42264&amp;ItemGuid=ca894bb1d6a649e39b2cac81419abe48&amp;Data=24</v>
      </c>
    </row>
    <row r="49" spans="1:7" x14ac:dyDescent="0.25">
      <c r="A49" t="s">
        <v>19</v>
      </c>
      <c r="B49" t="s">
        <v>120</v>
      </c>
      <c r="C49" t="s">
        <v>165</v>
      </c>
      <c r="D49" t="s">
        <v>166</v>
      </c>
      <c r="E49" t="s">
        <v>167</v>
      </c>
      <c r="F49" t="str">
        <f t="shared" si="0"/>
        <v>Обращения граждан МО Ногликский ГО</v>
      </c>
      <c r="G49" s="10" t="str">
        <f>HYPERLINK("https://sed.admsakhalin.ru/Docs/Citizen/_layouts/15/eos/edbtransfer.ashx?SiteId=84ddafa0031f409e9b1dd96f91351621&amp;WebId=b44a2e8f6bd940ffb8577ce52c7585e0&amp;ListId=fd8a59b5757749e6848a491ebc731a91&amp;ItemId=42436&amp;ItemGuid=927c024ad8004445bbd6aed436a5d5d2&amp;Data=24","https://sed.admsakhalin.ru/Docs/Citizen/_layouts/15/eos/edbtransfer.ashx?SiteId=84ddafa0031f409e9b1dd96f91351621&amp;WebId=b44a2e8f6bd940ffb8577ce52c7585e0&amp;ListId=fd8a59b5757749e6848a491ebc731a91&amp;ItemId=42436&amp;ItemGuid=927c024ad8004445bbd6aed436a5d5d2&amp;Data=24")</f>
        <v>https://sed.admsakhalin.ru/Docs/Citizen/_layouts/15/eos/edbtransfer.ashx?SiteId=84ddafa0031f409e9b1dd96f91351621&amp;WebId=b44a2e8f6bd940ffb8577ce52c7585e0&amp;ListId=fd8a59b5757749e6848a491ebc731a91&amp;ItemId=42436&amp;ItemGuid=927c024ad8004445bbd6aed436a5d5d2&amp;Data=24</v>
      </c>
    </row>
    <row r="50" spans="1:7" x14ac:dyDescent="0.25">
      <c r="A50" t="s">
        <v>19</v>
      </c>
      <c r="B50" t="s">
        <v>20</v>
      </c>
      <c r="C50" t="s">
        <v>168</v>
      </c>
      <c r="D50" t="s">
        <v>144</v>
      </c>
      <c r="E50" t="s">
        <v>169</v>
      </c>
      <c r="F50" t="str">
        <f t="shared" si="0"/>
        <v>Обращения граждан МО Ногликский ГО</v>
      </c>
      <c r="G50" s="10" t="str">
        <f>HYPERLINK("https://sed.admsakhalin.ru/Docs/Citizen/_layouts/15/eos/edbtransfer.ashx?SiteId=84ddafa0031f409e9b1dd96f91351621&amp;WebId=b44a2e8f6bd940ffb8577ce52c7585e0&amp;ListId=fd8a59b5757749e6848a491ebc731a91&amp;ItemId=42151&amp;ItemGuid=fa8fc43464dc41cb82dab15c47f4fbb6&amp;Data=24","https://sed.admsakhalin.ru/Docs/Citizen/_layouts/15/eos/edbtransfer.ashx?SiteId=84ddafa0031f409e9b1dd96f91351621&amp;WebId=b44a2e8f6bd940ffb8577ce52c7585e0&amp;ListId=fd8a59b5757749e6848a491ebc731a91&amp;ItemId=42151&amp;ItemGuid=fa8fc43464dc41cb82dab15c47f4fbb6&amp;Data=24")</f>
        <v>https://sed.admsakhalin.ru/Docs/Citizen/_layouts/15/eos/edbtransfer.ashx?SiteId=84ddafa0031f409e9b1dd96f91351621&amp;WebId=b44a2e8f6bd940ffb8577ce52c7585e0&amp;ListId=fd8a59b5757749e6848a491ebc731a91&amp;ItemId=42151&amp;ItemGuid=fa8fc43464dc41cb82dab15c47f4fbb6&amp;Data=24</v>
      </c>
    </row>
    <row r="51" spans="1:7" x14ac:dyDescent="0.25">
      <c r="A51" t="s">
        <v>19</v>
      </c>
      <c r="B51" t="s">
        <v>120</v>
      </c>
      <c r="C51" t="s">
        <v>170</v>
      </c>
      <c r="D51" t="s">
        <v>171</v>
      </c>
      <c r="E51" t="s">
        <v>172</v>
      </c>
      <c r="F51" t="str">
        <f t="shared" si="0"/>
        <v>Обращения граждан МО Ногликский ГО</v>
      </c>
      <c r="G51" s="10" t="str">
        <f>HYPERLINK("https://sed.admsakhalin.ru/Docs/Citizen/_layouts/15/eos/edbtransfer.ashx?SiteId=84ddafa0031f409e9b1dd96f91351621&amp;WebId=b44a2e8f6bd940ffb8577ce52c7585e0&amp;ListId=fd8a59b5757749e6848a491ebc731a91&amp;ItemId=41976&amp;ItemGuid=4c2d0a0301d741b3be1ab58a11a6bbc5&amp;Data=24","https://sed.admsakhalin.ru/Docs/Citizen/_layouts/15/eos/edbtransfer.ashx?SiteId=84ddafa0031f409e9b1dd96f91351621&amp;WebId=b44a2e8f6bd940ffb8577ce52c7585e0&amp;ListId=fd8a59b5757749e6848a491ebc731a91&amp;ItemId=41976&amp;ItemGuid=4c2d0a0301d741b3be1ab58a11a6bbc5&amp;Data=24")</f>
        <v>https://sed.admsakhalin.ru/Docs/Citizen/_layouts/15/eos/edbtransfer.ashx?SiteId=84ddafa0031f409e9b1dd96f91351621&amp;WebId=b44a2e8f6bd940ffb8577ce52c7585e0&amp;ListId=fd8a59b5757749e6848a491ebc731a91&amp;ItemId=41976&amp;ItemGuid=4c2d0a0301d741b3be1ab58a11a6bbc5&amp;Data=24</v>
      </c>
    </row>
    <row r="52" spans="1:7" x14ac:dyDescent="0.25">
      <c r="A52" t="s">
        <v>19</v>
      </c>
      <c r="B52" t="s">
        <v>20</v>
      </c>
      <c r="C52" t="s">
        <v>173</v>
      </c>
      <c r="D52" t="s">
        <v>153</v>
      </c>
      <c r="E52" t="s">
        <v>174</v>
      </c>
      <c r="F52" t="str">
        <f t="shared" si="0"/>
        <v>Обращения граждан МО Ногликский ГО</v>
      </c>
      <c r="G52" s="10" t="str">
        <f>HYPERLINK("https://sed.admsakhalin.ru/Docs/Citizen/_layouts/15/eos/edbtransfer.ashx?SiteId=84ddafa0031f409e9b1dd96f91351621&amp;WebId=b44a2e8f6bd940ffb8577ce52c7585e0&amp;ListId=fd8a59b5757749e6848a491ebc731a91&amp;ItemId=41383&amp;ItemGuid=280c89d9f43b48608f4abd9bc70641ba&amp;Data=24","https://sed.admsakhalin.ru/Docs/Citizen/_layouts/15/eos/edbtransfer.ashx?SiteId=84ddafa0031f409e9b1dd96f91351621&amp;WebId=b44a2e8f6bd940ffb8577ce52c7585e0&amp;ListId=fd8a59b5757749e6848a491ebc731a91&amp;ItemId=41383&amp;ItemGuid=280c89d9f43b48608f4abd9bc70641ba&amp;Data=24")</f>
        <v>https://sed.admsakhalin.ru/Docs/Citizen/_layouts/15/eos/edbtransfer.ashx?SiteId=84ddafa0031f409e9b1dd96f91351621&amp;WebId=b44a2e8f6bd940ffb8577ce52c7585e0&amp;ListId=fd8a59b5757749e6848a491ebc731a91&amp;ItemId=41383&amp;ItemGuid=280c89d9f43b48608f4abd9bc70641ba&amp;Data=24</v>
      </c>
    </row>
    <row r="53" spans="1:7" x14ac:dyDescent="0.25">
      <c r="A53" t="s">
        <v>19</v>
      </c>
      <c r="B53" t="s">
        <v>175</v>
      </c>
      <c r="C53" t="s">
        <v>176</v>
      </c>
      <c r="D53" t="s">
        <v>136</v>
      </c>
      <c r="E53" t="s">
        <v>177</v>
      </c>
      <c r="F53" t="str">
        <f t="shared" si="0"/>
        <v>Обращения граждан МО Ногликский ГО</v>
      </c>
      <c r="G53" s="10" t="str">
        <f>HYPERLINK("https://sed.admsakhalin.ru/Docs/Citizen/_layouts/15/eos/edbtransfer.ashx?SiteId=84ddafa0031f409e9b1dd96f91351621&amp;WebId=b44a2e8f6bd940ffb8577ce52c7585e0&amp;ListId=fd8a59b5757749e6848a491ebc731a91&amp;ItemId=41712&amp;ItemGuid=870ae37dc9d14c6b9d09bf6647ec1c5c&amp;Data=24","https://sed.admsakhalin.ru/Docs/Citizen/_layouts/15/eos/edbtransfer.ashx?SiteId=84ddafa0031f409e9b1dd96f91351621&amp;WebId=b44a2e8f6bd940ffb8577ce52c7585e0&amp;ListId=fd8a59b5757749e6848a491ebc731a91&amp;ItemId=41712&amp;ItemGuid=870ae37dc9d14c6b9d09bf6647ec1c5c&amp;Data=24")</f>
        <v>https://sed.admsakhalin.ru/Docs/Citizen/_layouts/15/eos/edbtransfer.ashx?SiteId=84ddafa0031f409e9b1dd96f91351621&amp;WebId=b44a2e8f6bd940ffb8577ce52c7585e0&amp;ListId=fd8a59b5757749e6848a491ebc731a91&amp;ItemId=41712&amp;ItemGuid=870ae37dc9d14c6b9d09bf6647ec1c5c&amp;Data=24</v>
      </c>
    </row>
    <row r="54" spans="1:7" x14ac:dyDescent="0.25">
      <c r="A54" t="s">
        <v>19</v>
      </c>
      <c r="B54" t="s">
        <v>78</v>
      </c>
      <c r="C54" t="s">
        <v>178</v>
      </c>
      <c r="D54" t="s">
        <v>179</v>
      </c>
      <c r="E54" t="s">
        <v>180</v>
      </c>
      <c r="F54" t="str">
        <f t="shared" si="0"/>
        <v>Обращения граждан МО Ногликский ГО</v>
      </c>
      <c r="G54" s="10" t="str">
        <f>HYPERLINK("https://sed.admsakhalin.ru/Docs/Citizen/_layouts/15/eos/edbtransfer.ashx?SiteId=84ddafa0031f409e9b1dd96f91351621&amp;WebId=b44a2e8f6bd940ffb8577ce52c7585e0&amp;ListId=fd8a59b5757749e6848a491ebc731a91&amp;ItemId=41977&amp;ItemGuid=e1f22469af4b4712989fc183376fc7d3&amp;Data=24","https://sed.admsakhalin.ru/Docs/Citizen/_layouts/15/eos/edbtransfer.ashx?SiteId=84ddafa0031f409e9b1dd96f91351621&amp;WebId=b44a2e8f6bd940ffb8577ce52c7585e0&amp;ListId=fd8a59b5757749e6848a491ebc731a91&amp;ItemId=41977&amp;ItemGuid=e1f22469af4b4712989fc183376fc7d3&amp;Data=24")</f>
        <v>https://sed.admsakhalin.ru/Docs/Citizen/_layouts/15/eos/edbtransfer.ashx?SiteId=84ddafa0031f409e9b1dd96f91351621&amp;WebId=b44a2e8f6bd940ffb8577ce52c7585e0&amp;ListId=fd8a59b5757749e6848a491ebc731a91&amp;ItemId=41977&amp;ItemGuid=e1f22469af4b4712989fc183376fc7d3&amp;Data=24</v>
      </c>
    </row>
    <row r="55" spans="1:7" x14ac:dyDescent="0.25">
      <c r="A55" t="s">
        <v>19</v>
      </c>
      <c r="B55" t="s">
        <v>74</v>
      </c>
      <c r="C55" t="s">
        <v>181</v>
      </c>
      <c r="D55" t="s">
        <v>166</v>
      </c>
      <c r="E55" t="s">
        <v>182</v>
      </c>
      <c r="F55" t="str">
        <f t="shared" si="0"/>
        <v>Обращения граждан МО Ногликский ГО</v>
      </c>
      <c r="G55" s="10" t="str">
        <f>HYPERLINK("https://sed.admsakhalin.ru/Docs/Citizen/_layouts/15/eos/edbtransfer.ashx?SiteId=84ddafa0031f409e9b1dd96f91351621&amp;WebId=b44a2e8f6bd940ffb8577ce52c7585e0&amp;ListId=fd8a59b5757749e6848a491ebc731a91&amp;ItemId=42424&amp;ItemGuid=6bf53434730f4d6b98f4c6bcc0e59280&amp;Data=24","https://sed.admsakhalin.ru/Docs/Citizen/_layouts/15/eos/edbtransfer.ashx?SiteId=84ddafa0031f409e9b1dd96f91351621&amp;WebId=b44a2e8f6bd940ffb8577ce52c7585e0&amp;ListId=fd8a59b5757749e6848a491ebc731a91&amp;ItemId=42424&amp;ItemGuid=6bf53434730f4d6b98f4c6bcc0e59280&amp;Data=24")</f>
        <v>https://sed.admsakhalin.ru/Docs/Citizen/_layouts/15/eos/edbtransfer.ashx?SiteId=84ddafa0031f409e9b1dd96f91351621&amp;WebId=b44a2e8f6bd940ffb8577ce52c7585e0&amp;ListId=fd8a59b5757749e6848a491ebc731a91&amp;ItemId=42424&amp;ItemGuid=6bf53434730f4d6b98f4c6bcc0e59280&amp;Data=24</v>
      </c>
    </row>
    <row r="56" spans="1:7" x14ac:dyDescent="0.25">
      <c r="A56" t="s">
        <v>19</v>
      </c>
      <c r="B56" t="s">
        <v>20</v>
      </c>
      <c r="C56" t="s">
        <v>183</v>
      </c>
      <c r="D56" t="s">
        <v>144</v>
      </c>
      <c r="E56" t="s">
        <v>184</v>
      </c>
      <c r="F56" t="str">
        <f t="shared" si="0"/>
        <v>Обращения граждан МО Ногликский ГО</v>
      </c>
      <c r="G56" s="10" t="str">
        <f>HYPERLINK("https://sed.admsakhalin.ru/Docs/Citizen/_layouts/15/eos/edbtransfer.ashx?SiteId=84ddafa0031f409e9b1dd96f91351621&amp;WebId=b44a2e8f6bd940ffb8577ce52c7585e0&amp;ListId=fd8a59b5757749e6848a491ebc731a91&amp;ItemId=42150&amp;ItemGuid=23220e2ed61a45b3a82bd2e182508470&amp;Data=24","https://sed.admsakhalin.ru/Docs/Citizen/_layouts/15/eos/edbtransfer.ashx?SiteId=84ddafa0031f409e9b1dd96f91351621&amp;WebId=b44a2e8f6bd940ffb8577ce52c7585e0&amp;ListId=fd8a59b5757749e6848a491ebc731a91&amp;ItemId=42150&amp;ItemGuid=23220e2ed61a45b3a82bd2e182508470&amp;Data=24")</f>
        <v>https://sed.admsakhalin.ru/Docs/Citizen/_layouts/15/eos/edbtransfer.ashx?SiteId=84ddafa0031f409e9b1dd96f91351621&amp;WebId=b44a2e8f6bd940ffb8577ce52c7585e0&amp;ListId=fd8a59b5757749e6848a491ebc731a91&amp;ItemId=42150&amp;ItemGuid=23220e2ed61a45b3a82bd2e182508470&amp;Data=24</v>
      </c>
    </row>
    <row r="57" spans="1:7" x14ac:dyDescent="0.25">
      <c r="A57" t="s">
        <v>19</v>
      </c>
      <c r="B57" t="s">
        <v>20</v>
      </c>
      <c r="C57" t="s">
        <v>185</v>
      </c>
      <c r="D57" t="s">
        <v>153</v>
      </c>
      <c r="E57" t="s">
        <v>186</v>
      </c>
      <c r="F57" t="str">
        <f t="shared" si="0"/>
        <v>Обращения граждан МО Ногликский ГО</v>
      </c>
      <c r="G57" s="10" t="str">
        <f>HYPERLINK("https://sed.admsakhalin.ru/Docs/Citizen/_layouts/15/eos/edbtransfer.ashx?SiteId=84ddafa0031f409e9b1dd96f91351621&amp;WebId=b44a2e8f6bd940ffb8577ce52c7585e0&amp;ListId=fd8a59b5757749e6848a491ebc731a91&amp;ItemId=41385&amp;ItemGuid=def1836cf7214d0b94dadc8ed1877cfb&amp;Data=24","https://sed.admsakhalin.ru/Docs/Citizen/_layouts/15/eos/edbtransfer.ashx?SiteId=84ddafa0031f409e9b1dd96f91351621&amp;WebId=b44a2e8f6bd940ffb8577ce52c7585e0&amp;ListId=fd8a59b5757749e6848a491ebc731a91&amp;ItemId=41385&amp;ItemGuid=def1836cf7214d0b94dadc8ed1877cfb&amp;Data=24")</f>
        <v>https://sed.admsakhalin.ru/Docs/Citizen/_layouts/15/eos/edbtransfer.ashx?SiteId=84ddafa0031f409e9b1dd96f91351621&amp;WebId=b44a2e8f6bd940ffb8577ce52c7585e0&amp;ListId=fd8a59b5757749e6848a491ebc731a91&amp;ItemId=41385&amp;ItemGuid=def1836cf7214d0b94dadc8ed1877cfb&amp;Data=24</v>
      </c>
    </row>
    <row r="58" spans="1:7" x14ac:dyDescent="0.25">
      <c r="A58" t="s">
        <v>19</v>
      </c>
      <c r="B58" t="s">
        <v>20</v>
      </c>
      <c r="C58" t="s">
        <v>187</v>
      </c>
      <c r="D58" t="s">
        <v>136</v>
      </c>
      <c r="E58" t="s">
        <v>188</v>
      </c>
      <c r="F58" t="str">
        <f t="shared" si="0"/>
        <v>Обращения граждан МО Ногликский ГО</v>
      </c>
      <c r="G58" s="10" t="str">
        <f>HYPERLINK("https://sed.admsakhalin.ru/Docs/Citizen/_layouts/15/eos/edbtransfer.ashx?SiteId=84ddafa0031f409e9b1dd96f91351621&amp;WebId=b44a2e8f6bd940ffb8577ce52c7585e0&amp;ListId=fd8a59b5757749e6848a491ebc731a91&amp;ItemId=41721&amp;ItemGuid=d6ebd0fbac7146878c6edd147cae672d&amp;Data=24","https://sed.admsakhalin.ru/Docs/Citizen/_layouts/15/eos/edbtransfer.ashx?SiteId=84ddafa0031f409e9b1dd96f91351621&amp;WebId=b44a2e8f6bd940ffb8577ce52c7585e0&amp;ListId=fd8a59b5757749e6848a491ebc731a91&amp;ItemId=41721&amp;ItemGuid=d6ebd0fbac7146878c6edd147cae672d&amp;Data=24")</f>
        <v>https://sed.admsakhalin.ru/Docs/Citizen/_layouts/15/eos/edbtransfer.ashx?SiteId=84ddafa0031f409e9b1dd96f91351621&amp;WebId=b44a2e8f6bd940ffb8577ce52c7585e0&amp;ListId=fd8a59b5757749e6848a491ebc731a91&amp;ItemId=41721&amp;ItemGuid=d6ebd0fbac7146878c6edd147cae672d&amp;Data=24</v>
      </c>
    </row>
    <row r="59" spans="1:7" x14ac:dyDescent="0.25">
      <c r="A59" t="s">
        <v>19</v>
      </c>
      <c r="B59" t="s">
        <v>146</v>
      </c>
      <c r="C59" t="s">
        <v>189</v>
      </c>
      <c r="D59" t="s">
        <v>166</v>
      </c>
      <c r="E59" t="s">
        <v>190</v>
      </c>
      <c r="F59" t="str">
        <f t="shared" si="0"/>
        <v>Обращения граждан МО Ногликский ГО</v>
      </c>
      <c r="G59" s="10" t="str">
        <f>HYPERLINK("https://sed.admsakhalin.ru/Docs/Citizen/_layouts/15/eos/edbtransfer.ashx?SiteId=84ddafa0031f409e9b1dd96f91351621&amp;WebId=b44a2e8f6bd940ffb8577ce52c7585e0&amp;ListId=fd8a59b5757749e6848a491ebc731a91&amp;ItemId=42441&amp;ItemGuid=ba6860c96d2d421388ecec6a71405cb9&amp;Data=24","https://sed.admsakhalin.ru/Docs/Citizen/_layouts/15/eos/edbtransfer.ashx?SiteId=84ddafa0031f409e9b1dd96f91351621&amp;WebId=b44a2e8f6bd940ffb8577ce52c7585e0&amp;ListId=fd8a59b5757749e6848a491ebc731a91&amp;ItemId=42441&amp;ItemGuid=ba6860c96d2d421388ecec6a71405cb9&amp;Data=24")</f>
        <v>https://sed.admsakhalin.ru/Docs/Citizen/_layouts/15/eos/edbtransfer.ashx?SiteId=84ddafa0031f409e9b1dd96f91351621&amp;WebId=b44a2e8f6bd940ffb8577ce52c7585e0&amp;ListId=fd8a59b5757749e6848a491ebc731a91&amp;ItemId=42441&amp;ItemGuid=ba6860c96d2d421388ecec6a71405cb9&amp;Data=24</v>
      </c>
    </row>
    <row r="60" spans="1:7" x14ac:dyDescent="0.25">
      <c r="A60" t="s">
        <v>19</v>
      </c>
      <c r="B60" t="s">
        <v>47</v>
      </c>
      <c r="C60" t="s">
        <v>191</v>
      </c>
      <c r="D60" t="s">
        <v>192</v>
      </c>
      <c r="E60" t="s">
        <v>193</v>
      </c>
      <c r="F60" t="str">
        <f t="shared" si="0"/>
        <v>Обращения граждан МО Ногликский ГО</v>
      </c>
      <c r="G60" s="10" t="str">
        <f>HYPERLINK("https://sed.admsakhalin.ru/Docs/Citizen/_layouts/15/eos/edbtransfer.ashx?SiteId=84ddafa0031f409e9b1dd96f91351621&amp;WebId=b44a2e8f6bd940ffb8577ce52c7585e0&amp;ListId=fd8a59b5757749e6848a491ebc731a91&amp;ItemId=42527&amp;ItemGuid=6eb943aa59fa45a387c3f861961b7785&amp;Data=24","https://sed.admsakhalin.ru/Docs/Citizen/_layouts/15/eos/edbtransfer.ashx?SiteId=84ddafa0031f409e9b1dd96f91351621&amp;WebId=b44a2e8f6bd940ffb8577ce52c7585e0&amp;ListId=fd8a59b5757749e6848a491ebc731a91&amp;ItemId=42527&amp;ItemGuid=6eb943aa59fa45a387c3f861961b7785&amp;Data=24")</f>
        <v>https://sed.admsakhalin.ru/Docs/Citizen/_layouts/15/eos/edbtransfer.ashx?SiteId=84ddafa0031f409e9b1dd96f91351621&amp;WebId=b44a2e8f6bd940ffb8577ce52c7585e0&amp;ListId=fd8a59b5757749e6848a491ebc731a91&amp;ItemId=42527&amp;ItemGuid=6eb943aa59fa45a387c3f861961b7785&amp;Data=24</v>
      </c>
    </row>
    <row r="61" spans="1:7" x14ac:dyDescent="0.25">
      <c r="A61" t="s">
        <v>19</v>
      </c>
      <c r="B61" t="s">
        <v>20</v>
      </c>
      <c r="C61" t="s">
        <v>194</v>
      </c>
      <c r="D61" t="s">
        <v>153</v>
      </c>
      <c r="E61" t="s">
        <v>188</v>
      </c>
      <c r="F61" t="str">
        <f t="shared" si="0"/>
        <v>Обращения граждан МО Ногликский ГО</v>
      </c>
      <c r="G61" s="10" t="str">
        <f>HYPERLINK("https://sed.admsakhalin.ru/Docs/Citizen/_layouts/15/eos/edbtransfer.ashx?SiteId=84ddafa0031f409e9b1dd96f91351621&amp;WebId=b44a2e8f6bd940ffb8577ce52c7585e0&amp;ListId=fd8a59b5757749e6848a491ebc731a91&amp;ItemId=41388&amp;ItemGuid=8e77aa07222043b7aa34f925542de7a2&amp;Data=24","https://sed.admsakhalin.ru/Docs/Citizen/_layouts/15/eos/edbtransfer.ashx?SiteId=84ddafa0031f409e9b1dd96f91351621&amp;WebId=b44a2e8f6bd940ffb8577ce52c7585e0&amp;ListId=fd8a59b5757749e6848a491ebc731a91&amp;ItemId=41388&amp;ItemGuid=8e77aa07222043b7aa34f925542de7a2&amp;Data=24")</f>
        <v>https://sed.admsakhalin.ru/Docs/Citizen/_layouts/15/eos/edbtransfer.ashx?SiteId=84ddafa0031f409e9b1dd96f91351621&amp;WebId=b44a2e8f6bd940ffb8577ce52c7585e0&amp;ListId=fd8a59b5757749e6848a491ebc731a91&amp;ItemId=41388&amp;ItemGuid=8e77aa07222043b7aa34f925542de7a2&amp;Data=24</v>
      </c>
    </row>
    <row r="62" spans="1:7" x14ac:dyDescent="0.25">
      <c r="A62" t="s">
        <v>19</v>
      </c>
      <c r="B62" t="s">
        <v>120</v>
      </c>
      <c r="C62" t="s">
        <v>195</v>
      </c>
      <c r="D62" t="s">
        <v>196</v>
      </c>
      <c r="E62" t="s">
        <v>197</v>
      </c>
      <c r="F62" t="str">
        <f t="shared" si="0"/>
        <v>Обращения граждан МО Ногликский ГО</v>
      </c>
      <c r="G62" s="10" t="str">
        <f>HYPERLINK("https://sed.admsakhalin.ru/Docs/Citizen/_layouts/15/eos/edbtransfer.ashx?SiteId=84ddafa0031f409e9b1dd96f91351621&amp;WebId=b44a2e8f6bd940ffb8577ce52c7585e0&amp;ListId=fd8a59b5757749e6848a491ebc731a91&amp;ItemId=42213&amp;ItemGuid=26a660d7c16d4053b275f9838f18c423&amp;Data=24","https://sed.admsakhalin.ru/Docs/Citizen/_layouts/15/eos/edbtransfer.ashx?SiteId=84ddafa0031f409e9b1dd96f91351621&amp;WebId=b44a2e8f6bd940ffb8577ce52c7585e0&amp;ListId=fd8a59b5757749e6848a491ebc731a91&amp;ItemId=42213&amp;ItemGuid=26a660d7c16d4053b275f9838f18c423&amp;Data=24")</f>
        <v>https://sed.admsakhalin.ru/Docs/Citizen/_layouts/15/eos/edbtransfer.ashx?SiteId=84ddafa0031f409e9b1dd96f91351621&amp;WebId=b44a2e8f6bd940ffb8577ce52c7585e0&amp;ListId=fd8a59b5757749e6848a491ebc731a91&amp;ItemId=42213&amp;ItemGuid=26a660d7c16d4053b275f9838f18c423&amp;Data=24</v>
      </c>
    </row>
    <row r="63" spans="1:7" x14ac:dyDescent="0.25">
      <c r="A63" t="s">
        <v>19</v>
      </c>
      <c r="B63" t="s">
        <v>47</v>
      </c>
      <c r="C63" t="s">
        <v>198</v>
      </c>
      <c r="D63" t="s">
        <v>122</v>
      </c>
      <c r="E63" t="s">
        <v>49</v>
      </c>
      <c r="F63" t="str">
        <f t="shared" si="0"/>
        <v>Обращения граждан МО Ногликский ГО</v>
      </c>
      <c r="G63" s="10" t="str">
        <f>HYPERLINK("https://sed.admsakhalin.ru/Docs/Citizen/_layouts/15/eos/edbtransfer.ashx?SiteId=84ddafa0031f409e9b1dd96f91351621&amp;WebId=b44a2e8f6bd940ffb8577ce52c7585e0&amp;ListId=fd8a59b5757749e6848a491ebc731a91&amp;ItemId=42323&amp;ItemGuid=5d967781c9b34abbbd44fc8b02a20a92&amp;Data=24","https://sed.admsakhalin.ru/Docs/Citizen/_layouts/15/eos/edbtransfer.ashx?SiteId=84ddafa0031f409e9b1dd96f91351621&amp;WebId=b44a2e8f6bd940ffb8577ce52c7585e0&amp;ListId=fd8a59b5757749e6848a491ebc731a91&amp;ItemId=42323&amp;ItemGuid=5d967781c9b34abbbd44fc8b02a20a92&amp;Data=24")</f>
        <v>https://sed.admsakhalin.ru/Docs/Citizen/_layouts/15/eos/edbtransfer.ashx?SiteId=84ddafa0031f409e9b1dd96f91351621&amp;WebId=b44a2e8f6bd940ffb8577ce52c7585e0&amp;ListId=fd8a59b5757749e6848a491ebc731a91&amp;ItemId=42323&amp;ItemGuid=5d967781c9b34abbbd44fc8b02a20a92&amp;Data=24</v>
      </c>
    </row>
    <row r="64" spans="1:7" x14ac:dyDescent="0.25">
      <c r="A64" t="s">
        <v>19</v>
      </c>
      <c r="B64" t="s">
        <v>20</v>
      </c>
      <c r="C64" t="s">
        <v>199</v>
      </c>
      <c r="D64" t="s">
        <v>200</v>
      </c>
      <c r="E64" t="s">
        <v>201</v>
      </c>
      <c r="F64" t="str">
        <f t="shared" si="0"/>
        <v>Обращения граждан МО Ногликский ГО</v>
      </c>
      <c r="G64" s="10" t="str">
        <f>HYPERLINK("https://sed.admsakhalin.ru/Docs/Citizen/_layouts/15/eos/edbtransfer.ashx?SiteId=84ddafa0031f409e9b1dd96f91351621&amp;WebId=b44a2e8f6bd940ffb8577ce52c7585e0&amp;ListId=fd8a59b5757749e6848a491ebc731a91&amp;ItemId=42804&amp;ItemGuid=dcb04d0321104887a76349719d5c8cd1&amp;Data=24","https://sed.admsakhalin.ru/Docs/Citizen/_layouts/15/eos/edbtransfer.ashx?SiteId=84ddafa0031f409e9b1dd96f91351621&amp;WebId=b44a2e8f6bd940ffb8577ce52c7585e0&amp;ListId=fd8a59b5757749e6848a491ebc731a91&amp;ItemId=42804&amp;ItemGuid=dcb04d0321104887a76349719d5c8cd1&amp;Data=24")</f>
        <v>https://sed.admsakhalin.ru/Docs/Citizen/_layouts/15/eos/edbtransfer.ashx?SiteId=84ddafa0031f409e9b1dd96f91351621&amp;WebId=b44a2e8f6bd940ffb8577ce52c7585e0&amp;ListId=fd8a59b5757749e6848a491ebc731a91&amp;ItemId=42804&amp;ItemGuid=dcb04d0321104887a76349719d5c8cd1&amp;Data=24</v>
      </c>
    </row>
    <row r="65" spans="1:7" x14ac:dyDescent="0.25">
      <c r="A65" t="s">
        <v>19</v>
      </c>
      <c r="B65" t="s">
        <v>202</v>
      </c>
      <c r="C65" t="s">
        <v>203</v>
      </c>
      <c r="D65" t="s">
        <v>114</v>
      </c>
      <c r="E65" t="s">
        <v>188</v>
      </c>
      <c r="F65" t="str">
        <f t="shared" si="0"/>
        <v>Обращения граждан МО Ногликский ГО</v>
      </c>
      <c r="G65" s="10" t="str">
        <f>HYPERLINK("https://sed.admsakhalin.ru/Docs/Citizen/_layouts/15/eos/edbtransfer.ashx?SiteId=84ddafa0031f409e9b1dd96f91351621&amp;WebId=b44a2e8f6bd940ffb8577ce52c7585e0&amp;ListId=fd8a59b5757749e6848a491ebc731a91&amp;ItemId=42674&amp;ItemGuid=a6e03fd4da8d4585a5ae6fefc1827999&amp;Data=24","https://sed.admsakhalin.ru/Docs/Citizen/_layouts/15/eos/edbtransfer.ashx?SiteId=84ddafa0031f409e9b1dd96f91351621&amp;WebId=b44a2e8f6bd940ffb8577ce52c7585e0&amp;ListId=fd8a59b5757749e6848a491ebc731a91&amp;ItemId=42674&amp;ItemGuid=a6e03fd4da8d4585a5ae6fefc1827999&amp;Data=24")</f>
        <v>https://sed.admsakhalin.ru/Docs/Citizen/_layouts/15/eos/edbtransfer.ashx?SiteId=84ddafa0031f409e9b1dd96f91351621&amp;WebId=b44a2e8f6bd940ffb8577ce52c7585e0&amp;ListId=fd8a59b5757749e6848a491ebc731a91&amp;ItemId=42674&amp;ItemGuid=a6e03fd4da8d4585a5ae6fefc1827999&amp;Data=24</v>
      </c>
    </row>
    <row r="66" spans="1:7" x14ac:dyDescent="0.25">
      <c r="A66" t="s">
        <v>19</v>
      </c>
      <c r="B66" t="s">
        <v>24</v>
      </c>
      <c r="C66" t="s">
        <v>204</v>
      </c>
      <c r="D66" t="s">
        <v>205</v>
      </c>
      <c r="E66" t="s">
        <v>206</v>
      </c>
      <c r="F66" t="str">
        <f t="shared" si="0"/>
        <v>Обращения граждан МО Ногликский ГО</v>
      </c>
      <c r="G66" s="10" t="str">
        <f>HYPERLINK("https://sed.admsakhalin.ru/Docs/Citizen/_layouts/15/eos/edbtransfer.ashx?SiteId=84ddafa0031f409e9b1dd96f91351621&amp;WebId=b44a2e8f6bd940ffb8577ce52c7585e0&amp;ListId=fd8a59b5757749e6848a491ebc731a91&amp;ItemId=42698&amp;ItemGuid=fb6dab7ddfb54ca9b8e37275e4766c74&amp;Data=24","https://sed.admsakhalin.ru/Docs/Citizen/_layouts/15/eos/edbtransfer.ashx?SiteId=84ddafa0031f409e9b1dd96f91351621&amp;WebId=b44a2e8f6bd940ffb8577ce52c7585e0&amp;ListId=fd8a59b5757749e6848a491ebc731a91&amp;ItemId=42698&amp;ItemGuid=fb6dab7ddfb54ca9b8e37275e4766c74&amp;Data=24")</f>
        <v>https://sed.admsakhalin.ru/Docs/Citizen/_layouts/15/eos/edbtransfer.ashx?SiteId=84ddafa0031f409e9b1dd96f91351621&amp;WebId=b44a2e8f6bd940ffb8577ce52c7585e0&amp;ListId=fd8a59b5757749e6848a491ebc731a91&amp;ItemId=42698&amp;ItemGuid=fb6dab7ddfb54ca9b8e37275e4766c74&amp;Data=24</v>
      </c>
    </row>
    <row r="67" spans="1:7" x14ac:dyDescent="0.25">
      <c r="A67" t="s">
        <v>19</v>
      </c>
      <c r="B67" t="s">
        <v>20</v>
      </c>
      <c r="C67" t="s">
        <v>207</v>
      </c>
      <c r="D67" t="s">
        <v>208</v>
      </c>
      <c r="E67" t="s">
        <v>209</v>
      </c>
      <c r="F67" t="str">
        <f t="shared" si="0"/>
        <v>Обращения граждан МО Ногликский ГО</v>
      </c>
      <c r="G67" s="10" t="str">
        <f>HYPERLINK("https://sed.admsakhalin.ru/Docs/Citizen/_layouts/15/eos/edbtransfer.ashx?SiteId=84ddafa0031f409e9b1dd96f91351621&amp;WebId=b44a2e8f6bd940ffb8577ce52c7585e0&amp;ListId=fd8a59b5757749e6848a491ebc731a91&amp;ItemId=42765&amp;ItemGuid=0f6b45672c934f3a918cac514bc4b431&amp;Data=24","https://sed.admsakhalin.ru/Docs/Citizen/_layouts/15/eos/edbtransfer.ashx?SiteId=84ddafa0031f409e9b1dd96f91351621&amp;WebId=b44a2e8f6bd940ffb8577ce52c7585e0&amp;ListId=fd8a59b5757749e6848a491ebc731a91&amp;ItemId=42765&amp;ItemGuid=0f6b45672c934f3a918cac514bc4b431&amp;Data=24")</f>
        <v>https://sed.admsakhalin.ru/Docs/Citizen/_layouts/15/eos/edbtransfer.ashx?SiteId=84ddafa0031f409e9b1dd96f91351621&amp;WebId=b44a2e8f6bd940ffb8577ce52c7585e0&amp;ListId=fd8a59b5757749e6848a491ebc731a91&amp;ItemId=42765&amp;ItemGuid=0f6b45672c934f3a918cac514bc4b431&amp;Data=24</v>
      </c>
    </row>
    <row r="68" spans="1:7" x14ac:dyDescent="0.25">
      <c r="A68" t="s">
        <v>19</v>
      </c>
      <c r="B68" t="s">
        <v>146</v>
      </c>
      <c r="C68" t="s">
        <v>210</v>
      </c>
      <c r="D68" t="s">
        <v>205</v>
      </c>
      <c r="E68" t="s">
        <v>211</v>
      </c>
      <c r="F68" t="str">
        <f t="shared" si="0"/>
        <v>Обращения граждан МО Ногликский ГО</v>
      </c>
      <c r="G68" s="10" t="str">
        <f>HYPERLINK("https://sed.admsakhalin.ru/Docs/Citizen/_layouts/15/eos/edbtransfer.ashx?SiteId=84ddafa0031f409e9b1dd96f91351621&amp;WebId=b44a2e8f6bd940ffb8577ce52c7585e0&amp;ListId=fd8a59b5757749e6848a491ebc731a91&amp;ItemId=42712&amp;ItemGuid=aa0a4eb2d29b41379ff9bb47cad11662&amp;Data=24","https://sed.admsakhalin.ru/Docs/Citizen/_layouts/15/eos/edbtransfer.ashx?SiteId=84ddafa0031f409e9b1dd96f91351621&amp;WebId=b44a2e8f6bd940ffb8577ce52c7585e0&amp;ListId=fd8a59b5757749e6848a491ebc731a91&amp;ItemId=42712&amp;ItemGuid=aa0a4eb2d29b41379ff9bb47cad11662&amp;Data=24")</f>
        <v>https://sed.admsakhalin.ru/Docs/Citizen/_layouts/15/eos/edbtransfer.ashx?SiteId=84ddafa0031f409e9b1dd96f91351621&amp;WebId=b44a2e8f6bd940ffb8577ce52c7585e0&amp;ListId=fd8a59b5757749e6848a491ebc731a91&amp;ItemId=42712&amp;ItemGuid=aa0a4eb2d29b41379ff9bb47cad11662&amp;Data=24</v>
      </c>
    </row>
    <row r="69" spans="1:7" x14ac:dyDescent="0.25">
      <c r="A69" t="s">
        <v>19</v>
      </c>
      <c r="B69" t="s">
        <v>20</v>
      </c>
      <c r="C69" t="s">
        <v>212</v>
      </c>
      <c r="D69" t="s">
        <v>205</v>
      </c>
      <c r="E69" t="s">
        <v>213</v>
      </c>
      <c r="F69" t="str">
        <f t="shared" si="0"/>
        <v>Обращения граждан МО Ногликский ГО</v>
      </c>
      <c r="G69" s="10" t="str">
        <f>HYPERLINK("https://sed.admsakhalin.ru/Docs/Citizen/_layouts/15/eos/edbtransfer.ashx?SiteId=84ddafa0031f409e9b1dd96f91351621&amp;WebId=b44a2e8f6bd940ffb8577ce52c7585e0&amp;ListId=fd8a59b5757749e6848a491ebc731a91&amp;ItemId=42717&amp;ItemGuid=a7512c3a79be4af89b28be08ecc3a93f&amp;Data=24","https://sed.admsakhalin.ru/Docs/Citizen/_layouts/15/eos/edbtransfer.ashx?SiteId=84ddafa0031f409e9b1dd96f91351621&amp;WebId=b44a2e8f6bd940ffb8577ce52c7585e0&amp;ListId=fd8a59b5757749e6848a491ebc731a91&amp;ItemId=42717&amp;ItemGuid=a7512c3a79be4af89b28be08ecc3a93f&amp;Data=24")</f>
        <v>https://sed.admsakhalin.ru/Docs/Citizen/_layouts/15/eos/edbtransfer.ashx?SiteId=84ddafa0031f409e9b1dd96f91351621&amp;WebId=b44a2e8f6bd940ffb8577ce52c7585e0&amp;ListId=fd8a59b5757749e6848a491ebc731a91&amp;ItemId=42717&amp;ItemGuid=a7512c3a79be4af89b28be08ecc3a93f&amp;Data=24</v>
      </c>
    </row>
    <row r="70" spans="1:7" x14ac:dyDescent="0.25">
      <c r="A70" t="s">
        <v>19</v>
      </c>
      <c r="B70" t="s">
        <v>20</v>
      </c>
      <c r="C70" t="s">
        <v>214</v>
      </c>
      <c r="D70" t="s">
        <v>114</v>
      </c>
      <c r="E70" t="s">
        <v>215</v>
      </c>
      <c r="F70" t="str">
        <f t="shared" si="0"/>
        <v>Обращения граждан МО Ногликский ГО</v>
      </c>
      <c r="G70" s="10" t="str">
        <f>HYPERLINK("https://sed.admsakhalin.ru/Docs/Citizen/_layouts/15/eos/edbtransfer.ashx?SiteId=84ddafa0031f409e9b1dd96f91351621&amp;WebId=b44a2e8f6bd940ffb8577ce52c7585e0&amp;ListId=fd8a59b5757749e6848a491ebc731a91&amp;ItemId=42675&amp;ItemGuid=ba34735b299b4493a1e5c6d6bdedfa36&amp;Data=24","https://sed.admsakhalin.ru/Docs/Citizen/_layouts/15/eos/edbtransfer.ashx?SiteId=84ddafa0031f409e9b1dd96f91351621&amp;WebId=b44a2e8f6bd940ffb8577ce52c7585e0&amp;ListId=fd8a59b5757749e6848a491ebc731a91&amp;ItemId=42675&amp;ItemGuid=ba34735b299b4493a1e5c6d6bdedfa36&amp;Data=24")</f>
        <v>https://sed.admsakhalin.ru/Docs/Citizen/_layouts/15/eos/edbtransfer.ashx?SiteId=84ddafa0031f409e9b1dd96f91351621&amp;WebId=b44a2e8f6bd940ffb8577ce52c7585e0&amp;ListId=fd8a59b5757749e6848a491ebc731a91&amp;ItemId=42675&amp;ItemGuid=ba34735b299b4493a1e5c6d6bdedfa36&amp;Data=24</v>
      </c>
    </row>
    <row r="71" spans="1:7" x14ac:dyDescent="0.25">
      <c r="A71" t="s">
        <v>19</v>
      </c>
      <c r="B71" t="s">
        <v>216</v>
      </c>
      <c r="C71" t="s">
        <v>217</v>
      </c>
      <c r="D71" t="s">
        <v>208</v>
      </c>
      <c r="E71" t="s">
        <v>218</v>
      </c>
      <c r="F71" t="str">
        <f t="shared" si="0"/>
        <v>Обращения граждан МО Ногликский ГО</v>
      </c>
      <c r="G71" s="10" t="str">
        <f>HYPERLINK("https://sed.admsakhalin.ru/Docs/Citizen/_layouts/15/eos/edbtransfer.ashx?SiteId=84ddafa0031f409e9b1dd96f91351621&amp;WebId=b44a2e8f6bd940ffb8577ce52c7585e0&amp;ListId=fd8a59b5757749e6848a491ebc731a91&amp;ItemId=42755&amp;ItemGuid=e1c505d8b0da41fa8f5ce1a8ac95640e&amp;Data=24","https://sed.admsakhalin.ru/Docs/Citizen/_layouts/15/eos/edbtransfer.ashx?SiteId=84ddafa0031f409e9b1dd96f91351621&amp;WebId=b44a2e8f6bd940ffb8577ce52c7585e0&amp;ListId=fd8a59b5757749e6848a491ebc731a91&amp;ItemId=42755&amp;ItemGuid=e1c505d8b0da41fa8f5ce1a8ac95640e&amp;Data=24")</f>
        <v>https://sed.admsakhalin.ru/Docs/Citizen/_layouts/15/eos/edbtransfer.ashx?SiteId=84ddafa0031f409e9b1dd96f91351621&amp;WebId=b44a2e8f6bd940ffb8577ce52c7585e0&amp;ListId=fd8a59b5757749e6848a491ebc731a91&amp;ItemId=42755&amp;ItemGuid=e1c505d8b0da41fa8f5ce1a8ac95640e&amp;Data=24</v>
      </c>
    </row>
    <row r="72" spans="1:7" x14ac:dyDescent="0.25">
      <c r="A72" t="s">
        <v>19</v>
      </c>
      <c r="B72" t="s">
        <v>202</v>
      </c>
      <c r="C72" t="s">
        <v>219</v>
      </c>
      <c r="D72" t="s">
        <v>114</v>
      </c>
      <c r="E72" t="s">
        <v>220</v>
      </c>
      <c r="F72" t="str">
        <f t="shared" si="0"/>
        <v>Обращения граждан МО Ногликский ГО</v>
      </c>
      <c r="G72" s="10" t="str">
        <f>HYPERLINK("https://sed.admsakhalin.ru/Docs/Citizen/_layouts/15/eos/edbtransfer.ashx?SiteId=84ddafa0031f409e9b1dd96f91351621&amp;WebId=b44a2e8f6bd940ffb8577ce52c7585e0&amp;ListId=fd8a59b5757749e6848a491ebc731a91&amp;ItemId=42668&amp;ItemGuid=e330504d079744eda04efc24e3fcbea7&amp;Data=24","https://sed.admsakhalin.ru/Docs/Citizen/_layouts/15/eos/edbtransfer.ashx?SiteId=84ddafa0031f409e9b1dd96f91351621&amp;WebId=b44a2e8f6bd940ffb8577ce52c7585e0&amp;ListId=fd8a59b5757749e6848a491ebc731a91&amp;ItemId=42668&amp;ItemGuid=e330504d079744eda04efc24e3fcbea7&amp;Data=24")</f>
        <v>https://sed.admsakhalin.ru/Docs/Citizen/_layouts/15/eos/edbtransfer.ashx?SiteId=84ddafa0031f409e9b1dd96f91351621&amp;WebId=b44a2e8f6bd940ffb8577ce52c7585e0&amp;ListId=fd8a59b5757749e6848a491ebc731a91&amp;ItemId=42668&amp;ItemGuid=e330504d079744eda04efc24e3fcbea7&amp;Data=24</v>
      </c>
    </row>
    <row r="73" spans="1:7" x14ac:dyDescent="0.25">
      <c r="D73" s="4"/>
    </row>
    <row r="74" spans="1:7" x14ac:dyDescent="0.25">
      <c r="D74" s="4"/>
    </row>
    <row r="75" spans="1:7" x14ac:dyDescent="0.25">
      <c r="D75" s="4"/>
    </row>
    <row r="76" spans="1:7" x14ac:dyDescent="0.25">
      <c r="D76" s="4"/>
    </row>
    <row r="77" spans="1:7" x14ac:dyDescent="0.25">
      <c r="D77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eos.ru/SP/Fields"/>
    <ds:schemaRef ds:uri="7C2CFB19-760E-4FD3-902D-BB846415C5B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2022-04-11T04:40:19Z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