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4\Постановление администрации 192\"/>
    </mc:Choice>
  </mc:AlternateContent>
  <bookViews>
    <workbookView xWindow="0" yWindow="630" windowWidth="24000" windowHeight="8235"/>
  </bookViews>
  <sheets>
    <sheet name="Лист1" sheetId="1" r:id="rId1"/>
  </sheets>
  <definedNames>
    <definedName name="_xlnm.Print_Area" localSheetId="0">Лист1!$A$1:$O$52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1" l="1"/>
  <c r="F18" i="1" l="1"/>
  <c r="G18" i="1"/>
  <c r="H18" i="1"/>
  <c r="I18" i="1"/>
  <c r="J18" i="1"/>
  <c r="K18" i="1"/>
  <c r="L18" i="1"/>
  <c r="M18" i="1"/>
  <c r="N18" i="1"/>
  <c r="O18" i="1"/>
  <c r="E18" i="1"/>
  <c r="F17" i="1"/>
  <c r="G17" i="1"/>
  <c r="H17" i="1"/>
  <c r="I17" i="1"/>
  <c r="J17" i="1"/>
  <c r="K17" i="1"/>
  <c r="L17" i="1"/>
  <c r="M17" i="1"/>
  <c r="N17" i="1"/>
  <c r="O17" i="1"/>
  <c r="E17" i="1"/>
  <c r="L16" i="1"/>
  <c r="L15" i="1" s="1"/>
  <c r="M16" i="1"/>
  <c r="M15" i="1" s="1"/>
  <c r="N16" i="1"/>
  <c r="O16" i="1"/>
  <c r="K16" i="1"/>
  <c r="K15" i="1" s="1"/>
  <c r="G29" i="1" l="1"/>
  <c r="H29" i="1"/>
  <c r="I29" i="1"/>
  <c r="J29" i="1"/>
  <c r="K29" i="1"/>
  <c r="L29" i="1"/>
  <c r="M29" i="1"/>
  <c r="M49" i="1" s="1"/>
  <c r="N29" i="1"/>
  <c r="N49" i="1" s="1"/>
  <c r="O29" i="1"/>
  <c r="F29" i="1"/>
  <c r="D40" i="1"/>
  <c r="D28" i="1"/>
  <c r="D27" i="1"/>
  <c r="D26" i="1"/>
  <c r="D25" i="1"/>
  <c r="D18" i="1"/>
  <c r="M51" i="1"/>
  <c r="N51" i="1"/>
  <c r="N50" i="1"/>
  <c r="O15" i="1"/>
  <c r="H16" i="1"/>
  <c r="I16" i="1"/>
  <c r="J16" i="1"/>
  <c r="L49" i="1"/>
  <c r="G16" i="1"/>
  <c r="G15" i="1" s="1"/>
  <c r="D17" i="1"/>
  <c r="O49" i="1"/>
  <c r="M50" i="1"/>
  <c r="M48" i="1" l="1"/>
  <c r="D29" i="1"/>
  <c r="O50" i="1"/>
  <c r="N15" i="1"/>
  <c r="O48" i="1" l="1"/>
  <c r="N48" i="1"/>
  <c r="K50" i="1" l="1"/>
  <c r="L50" i="1"/>
  <c r="J50" i="1"/>
  <c r="G50" i="1"/>
  <c r="F50" i="1"/>
  <c r="I50" i="1"/>
  <c r="H50" i="1"/>
  <c r="E50" i="1"/>
  <c r="D50" i="1" l="1"/>
  <c r="K49" i="1"/>
  <c r="J49" i="1" l="1"/>
  <c r="J15" i="1"/>
  <c r="I49" i="1" l="1"/>
  <c r="I15" i="1"/>
  <c r="H49" i="1"/>
  <c r="H15" i="1"/>
  <c r="K51" i="1"/>
  <c r="K48" i="1" s="1"/>
  <c r="L51" i="1"/>
  <c r="L48" i="1" s="1"/>
  <c r="F51" i="1" l="1"/>
  <c r="J51" i="1" l="1"/>
  <c r="J48" i="1" s="1"/>
  <c r="E16" i="1"/>
  <c r="G51" i="1"/>
  <c r="I51" i="1"/>
  <c r="I48" i="1" s="1"/>
  <c r="E51" i="1"/>
  <c r="H51" i="1"/>
  <c r="H48" i="1" s="1"/>
  <c r="F23" i="1"/>
  <c r="F24" i="1"/>
  <c r="D24" i="1" s="1"/>
  <c r="D23" i="1" l="1"/>
  <c r="F16" i="1"/>
  <c r="F15" i="1" s="1"/>
  <c r="D51" i="1"/>
  <c r="E15" i="1"/>
  <c r="E49" i="1"/>
  <c r="D16" i="1" l="1"/>
  <c r="D15" i="1" s="1"/>
  <c r="E48" i="1"/>
  <c r="F49" i="1"/>
  <c r="F48" i="1" s="1"/>
  <c r="G49" i="1"/>
  <c r="G48" i="1" s="1"/>
  <c r="D49" i="1" l="1"/>
  <c r="D48" i="1" s="1"/>
</calcChain>
</file>

<file path=xl/sharedStrings.xml><?xml version="1.0" encoding="utf-8"?>
<sst xmlns="http://schemas.openxmlformats.org/spreadsheetml/2006/main" count="103" uniqueCount="43">
  <si>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</si>
  <si>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</si>
  <si>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</si>
  <si>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</si>
  <si>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</si>
  <si>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</si>
  <si>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</si>
  <si>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</si>
  <si>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</si>
  <si>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</si>
  <si>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</si>
  <si>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</si>
  <si>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</si>
  <si>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</si>
  <si>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</si>
  <si>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</si>
  <si>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 xml:space="preserve">Наименование мероприятия 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</si>
  <si>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</si>
  <si>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</si>
  <si>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</si>
  <si>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</si>
  <si>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</si>
  <si>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</si>
  <si>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</si>
  <si>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</si>
  <si>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Ногликский»: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</si>
  <si>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</si>
  <si>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t>2.4. Проведение комплексных кадастровых работ</t>
  </si>
  <si>
    <t>ОБ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</si>
  <si>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</t>
  </si>
  <si>
    <t>3.1. Повышение эффективности и прозрачности передачи муниципального имущества в аренду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</si>
  <si>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</si>
  <si>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</t>
  </si>
  <si>
    <t>3.5. Осуществление контроля  за целевым и эффективным использованием сданных в аренду земельных участков</t>
  </si>
  <si>
    <t xml:space="preserve">                 РЕСУРСНОЕ ОБЕСПЕЧЕНИЕ РЕАЛИЗАЦИИ МУНИЦИПАЛЬНОЙ ПРОГРАММЫ </t>
  </si>
  <si>
    <t xml:space="preserve">«Приложение 3
к муниципальной программе
 «Совершенствование системы управления
муниципальным имуществом
муниципального образования 
 «Городской округ Ногликский»,
утвержденной постановлением администрации
от 15.12.2017 № 1075
</t>
  </si>
  <si>
    <t>ФБ</t>
  </si>
  <si>
    <t>5. Использование и охрана земель на территории муниципального образование «Городской округ Ногликский»</t>
  </si>
  <si>
    <t>5.1. Разъяснение физическим и юридическим лицам земельного законодательства</t>
  </si>
  <si>
    <t>5.2. Выявление мест захламления и загрязнения земель, приводящих к значительному ухудшению экологической обстановки</t>
  </si>
  <si>
    <t>5.3. Выявление фактов самовольного занятия земельных участков</t>
  </si>
  <si>
    <t>»</t>
  </si>
  <si>
    <t xml:space="preserve">ПРИЛОЖЕНИЕ 1
к постановлению администрации
муниципального образования 
«Городской округ Ногликский»
от 01 апреля 2024 года № 192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</si>
</sst>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/>
      <diagonal/>
    </border>
    <border>
      <left style="medium">
        <color rgb="FF00000A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19" xfId="0" applyNumberFormat="1" applyFont="1" applyBorder="1" applyAlignment="1">
      <alignment horizontal="center" vertical="center" wrapText="1"/>
    </xf>
    <xf numFmtId="166" fontId="2" fillId="0" borderId="20" xfId="0" applyNumberFormat="1" applyFont="1" applyBorder="1" applyAlignment="1">
      <alignment horizontal="center" vertical="center" wrapText="1"/>
    </xf>
    <xf numFmtId="166" fontId="2" fillId="0" borderId="7" xfId="1" applyNumberFormat="1" applyFont="1" applyBorder="1" applyAlignment="1">
      <alignment horizontal="center" vertical="center" wrapText="1"/>
    </xf>
    <xf numFmtId="166" fontId="2" fillId="0" borderId="23" xfId="1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vertical="center" wrapText="1"/>
    </xf>
    <xf numFmtId="166" fontId="2" fillId="0" borderId="4" xfId="1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16" xfId="1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2" fillId="0" borderId="23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5" xfId="0" applyFont="1" applyBorder="1" applyAlignment="1">
      <alignment vertical="center" wrapText="1"/>
    </xf>
    <xf numFmtId="166" fontId="2" fillId="0" borderId="37" xfId="1" applyNumberFormat="1" applyFont="1" applyBorder="1" applyAlignment="1">
      <alignment horizontal="right" vertical="center" wrapText="1"/>
    </xf>
    <xf numFmtId="166" fontId="2" fillId="0" borderId="38" xfId="1" applyNumberFormat="1" applyFont="1" applyBorder="1" applyAlignment="1">
      <alignment horizontal="center" vertical="center" wrapText="1"/>
    </xf>
    <xf numFmtId="166" fontId="2" fillId="0" borderId="3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2" fillId="0" borderId="33" xfId="0" applyNumberFormat="1" applyFont="1" applyBorder="1" applyAlignment="1">
      <alignment horizontal="center"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166" fontId="2" fillId="0" borderId="27" xfId="0" applyNumberFormat="1" applyFont="1" applyBorder="1" applyAlignment="1">
      <alignment horizontal="center" vertical="center" wrapText="1"/>
    </xf>
    <xf numFmtId="166" fontId="2" fillId="0" borderId="29" xfId="0" applyNumberFormat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6" fontId="2" fillId="0" borderId="3" xfId="1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view="pageBreakPreview" zoomScale="80" zoomScaleNormal="100" zoomScaleSheetLayoutView="80" workbookViewId="0">
      <selection activeCell="I1" sqref="I1:O1"/>
    </sheetView>
  </sheetViews>
  <sheetFormatPr defaultRowHeight="16.5" x14ac:dyDescent="0.25"/>
  <cols>
    <col min="1" max="1" width="64.85546875" style="1" customWidth="1"/>
    <col min="2" max="2" width="40.140625" style="1" customWidth="1"/>
    <col min="3" max="3" width="19.140625" style="1" customWidth="1"/>
    <col min="4" max="4" width="18" style="1" customWidth="1"/>
    <col min="5" max="14" width="12.7109375" style="1" customWidth="1"/>
    <col min="15" max="15" width="13.42578125" style="1" customWidth="1"/>
    <col min="16" max="16384" width="9.140625" style="1"/>
  </cols>
  <sheetData>
    <row r="1" spans="1:15" ht="127.5" customHeight="1" x14ac:dyDescent="0.25">
      <c r="I1" s="59" t="s">
        <v>42</v>
      </c>
      <c r="J1" s="59"/>
      <c r="K1" s="59"/>
      <c r="L1" s="59"/>
      <c r="M1" s="59"/>
      <c r="N1" s="59"/>
      <c r="O1" s="59"/>
    </row>
    <row r="2" spans="1:15" ht="173.25" customHeight="1" x14ac:dyDescent="0.25">
      <c r="F2" s="23"/>
      <c r="G2" s="23"/>
      <c r="H2" s="23"/>
      <c r="I2" s="58" t="s">
        <v>35</v>
      </c>
      <c r="J2" s="58"/>
      <c r="K2" s="58"/>
      <c r="L2" s="58"/>
      <c r="M2" s="58"/>
      <c r="N2" s="58"/>
      <c r="O2" s="58"/>
    </row>
    <row r="3" spans="1:15" ht="21.75" customHeight="1" x14ac:dyDescent="0.25">
      <c r="A3" s="58" t="s">
        <v>34</v>
      </c>
      <c r="B3" s="58"/>
      <c r="C3" s="58"/>
      <c r="D3" s="58"/>
      <c r="E3" s="58"/>
      <c r="F3" s="58"/>
      <c r="G3" s="58"/>
      <c r="H3" s="58"/>
      <c r="I3" s="58"/>
      <c r="J3" s="58"/>
    </row>
    <row r="4" spans="1:15" ht="29.25" customHeight="1" thickBot="1" x14ac:dyDescent="0.3">
      <c r="A4" s="58" t="s">
        <v>26</v>
      </c>
      <c r="B4" s="58"/>
      <c r="C4" s="58"/>
      <c r="D4" s="58"/>
      <c r="E4" s="58"/>
      <c r="F4" s="58"/>
      <c r="G4" s="58"/>
      <c r="H4" s="58"/>
      <c r="I4" s="58"/>
      <c r="J4" s="58"/>
    </row>
    <row r="5" spans="1:15" ht="18" customHeight="1" thickBot="1" x14ac:dyDescent="0.3">
      <c r="A5" s="85" t="s">
        <v>0</v>
      </c>
      <c r="B5" s="85" t="s">
        <v>24</v>
      </c>
      <c r="C5" s="99" t="s">
        <v>1</v>
      </c>
      <c r="D5" s="62" t="s">
        <v>2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ht="24.75" customHeight="1" thickBot="1" x14ac:dyDescent="0.3">
      <c r="A6" s="94"/>
      <c r="B6" s="94"/>
      <c r="C6" s="94"/>
      <c r="D6" s="100" t="s">
        <v>3</v>
      </c>
      <c r="E6" s="62" t="s">
        <v>4</v>
      </c>
      <c r="F6" s="63"/>
      <c r="G6" s="63"/>
      <c r="H6" s="63"/>
      <c r="I6" s="63"/>
      <c r="J6" s="63"/>
      <c r="K6" s="63"/>
      <c r="L6" s="63"/>
      <c r="M6" s="63"/>
      <c r="N6" s="63"/>
      <c r="O6" s="64"/>
    </row>
    <row r="7" spans="1:15" ht="28.5" customHeight="1" thickBot="1" x14ac:dyDescent="0.3">
      <c r="A7" s="86"/>
      <c r="B7" s="86"/>
      <c r="C7" s="86"/>
      <c r="D7" s="86"/>
      <c r="E7" s="2">
        <v>2017</v>
      </c>
      <c r="F7" s="2">
        <v>2018</v>
      </c>
      <c r="G7" s="2">
        <v>2019</v>
      </c>
      <c r="H7" s="2">
        <v>2020</v>
      </c>
      <c r="I7" s="2">
        <v>2021</v>
      </c>
      <c r="J7" s="2">
        <v>2022</v>
      </c>
      <c r="K7" s="2">
        <v>2023</v>
      </c>
      <c r="L7" s="2">
        <v>2024</v>
      </c>
      <c r="M7" s="2">
        <v>2025</v>
      </c>
      <c r="N7" s="2">
        <v>2026</v>
      </c>
      <c r="O7" s="2">
        <v>2027</v>
      </c>
    </row>
    <row r="8" spans="1:15" ht="17.25" customHeight="1" thickBot="1" x14ac:dyDescent="0.3">
      <c r="A8" s="3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</row>
    <row r="9" spans="1:15" ht="29.25" customHeight="1" x14ac:dyDescent="0.25">
      <c r="A9" s="103" t="s">
        <v>5</v>
      </c>
      <c r="B9" s="85" t="s">
        <v>6</v>
      </c>
      <c r="C9" s="4" t="s">
        <v>7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</row>
    <row r="10" spans="1:15" ht="45.75" customHeight="1" thickBot="1" x14ac:dyDescent="0.3">
      <c r="A10" s="104"/>
      <c r="B10" s="86"/>
      <c r="C10" s="5" t="s">
        <v>21</v>
      </c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15" ht="29.25" customHeight="1" x14ac:dyDescent="0.25">
      <c r="A11" s="83" t="s">
        <v>18</v>
      </c>
      <c r="B11" s="85" t="s">
        <v>6</v>
      </c>
      <c r="C11" s="87" t="s">
        <v>21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</row>
    <row r="12" spans="1:15" ht="49.5" customHeight="1" thickBot="1" x14ac:dyDescent="0.3">
      <c r="A12" s="84"/>
      <c r="B12" s="86"/>
      <c r="C12" s="88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1:15" ht="105.75" customHeight="1" thickBot="1" x14ac:dyDescent="0.3">
      <c r="A13" s="6" t="s">
        <v>19</v>
      </c>
      <c r="B13" s="7" t="s">
        <v>6</v>
      </c>
      <c r="C13" s="8" t="s">
        <v>21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104.25" customHeight="1" thickBot="1" x14ac:dyDescent="0.3">
      <c r="A14" s="10" t="s">
        <v>20</v>
      </c>
      <c r="B14" s="11" t="s">
        <v>6</v>
      </c>
      <c r="C14" s="12" t="s">
        <v>21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pans="1:15" ht="29.25" customHeight="1" thickBot="1" x14ac:dyDescent="0.3">
      <c r="A15" s="78" t="s">
        <v>8</v>
      </c>
      <c r="B15" s="81" t="s">
        <v>6</v>
      </c>
      <c r="C15" s="13" t="s">
        <v>9</v>
      </c>
      <c r="D15" s="35">
        <f>SUM(D16:D18)</f>
        <v>79182.5</v>
      </c>
      <c r="E15" s="35">
        <f t="shared" ref="E15:J15" si="0">SUM(E16:E18)</f>
        <v>0</v>
      </c>
      <c r="F15" s="35">
        <f>SUM(F16:F18)</f>
        <v>5709</v>
      </c>
      <c r="G15" s="35">
        <f>SUM(G16:G18)</f>
        <v>5034.1000000000004</v>
      </c>
      <c r="H15" s="35">
        <f t="shared" si="0"/>
        <v>5197.8</v>
      </c>
      <c r="I15" s="35">
        <f t="shared" si="0"/>
        <v>6876.9000000000005</v>
      </c>
      <c r="J15" s="35">
        <f t="shared" si="0"/>
        <v>6575.5999999999995</v>
      </c>
      <c r="K15" s="35">
        <f>SUM(K16:K18)</f>
        <v>8402.7000000000007</v>
      </c>
      <c r="L15" s="35">
        <f>SUM(L16:L18)</f>
        <v>10953.800000000001</v>
      </c>
      <c r="M15" s="35">
        <f>SUM(M16:M18)</f>
        <v>15571</v>
      </c>
      <c r="N15" s="35">
        <f>SUM(N16:N18)</f>
        <v>9347</v>
      </c>
      <c r="O15" s="35">
        <f>SUM(O16:O18)</f>
        <v>5514.6</v>
      </c>
    </row>
    <row r="16" spans="1:15" s="23" customFormat="1" ht="69.75" customHeight="1" thickBot="1" x14ac:dyDescent="0.3">
      <c r="A16" s="79"/>
      <c r="B16" s="76"/>
      <c r="C16" s="31" t="s">
        <v>10</v>
      </c>
      <c r="D16" s="36">
        <f>SUM(E16:O16)</f>
        <v>71762.700000000012</v>
      </c>
      <c r="E16" s="35">
        <f>E18+E19</f>
        <v>0</v>
      </c>
      <c r="F16" s="36">
        <f>F23+F24+F25+F26</f>
        <v>5709</v>
      </c>
      <c r="G16" s="36">
        <f>G23+G24+G25+G26</f>
        <v>5034.1000000000004</v>
      </c>
      <c r="H16" s="36">
        <f t="shared" ref="H16:J16" si="1">H23+H24+H25+H26</f>
        <v>5197.8</v>
      </c>
      <c r="I16" s="36">
        <f t="shared" si="1"/>
        <v>6876.9000000000005</v>
      </c>
      <c r="J16" s="36">
        <f t="shared" si="1"/>
        <v>6575.5999999999995</v>
      </c>
      <c r="K16" s="36">
        <f>K23+K24+K25+K26</f>
        <v>6771.5000000000009</v>
      </c>
      <c r="L16" s="36">
        <f t="shared" ref="L16:O16" si="2">L23+L24+L25+L26</f>
        <v>9369.1</v>
      </c>
      <c r="M16" s="36">
        <f t="shared" si="2"/>
        <v>11367.1</v>
      </c>
      <c r="N16" s="36">
        <f t="shared" si="2"/>
        <v>9347</v>
      </c>
      <c r="O16" s="36">
        <f t="shared" si="2"/>
        <v>5514.6</v>
      </c>
    </row>
    <row r="17" spans="1:15" s="23" customFormat="1" ht="69.75" customHeight="1" thickBot="1" x14ac:dyDescent="0.3">
      <c r="A17" s="79"/>
      <c r="B17" s="76"/>
      <c r="C17" s="30" t="s">
        <v>28</v>
      </c>
      <c r="D17" s="36">
        <f>SUM(E17:O17)</f>
        <v>3215.9</v>
      </c>
      <c r="E17" s="36">
        <f>E27</f>
        <v>0</v>
      </c>
      <c r="F17" s="36">
        <f t="shared" ref="F17:O17" si="3">F27</f>
        <v>0</v>
      </c>
      <c r="G17" s="36">
        <f t="shared" si="3"/>
        <v>0</v>
      </c>
      <c r="H17" s="36">
        <f t="shared" si="3"/>
        <v>0</v>
      </c>
      <c r="I17" s="36">
        <f t="shared" si="3"/>
        <v>0</v>
      </c>
      <c r="J17" s="36">
        <f t="shared" si="3"/>
        <v>0</v>
      </c>
      <c r="K17" s="36">
        <f t="shared" si="3"/>
        <v>1631.2</v>
      </c>
      <c r="L17" s="36">
        <f t="shared" si="3"/>
        <v>1584.7</v>
      </c>
      <c r="M17" s="36">
        <f t="shared" si="3"/>
        <v>0</v>
      </c>
      <c r="N17" s="36">
        <f t="shared" si="3"/>
        <v>0</v>
      </c>
      <c r="O17" s="36">
        <f t="shared" si="3"/>
        <v>0</v>
      </c>
    </row>
    <row r="18" spans="1:15" s="23" customFormat="1" ht="69.75" customHeight="1" thickBot="1" x14ac:dyDescent="0.3">
      <c r="A18" s="80"/>
      <c r="B18" s="82"/>
      <c r="C18" s="30" t="s">
        <v>36</v>
      </c>
      <c r="D18" s="36">
        <f>SUM(E18:O18)</f>
        <v>4203.8999999999996</v>
      </c>
      <c r="E18" s="36">
        <f>E28</f>
        <v>0</v>
      </c>
      <c r="F18" s="36">
        <f t="shared" ref="F18:O18" si="4">F28</f>
        <v>0</v>
      </c>
      <c r="G18" s="36">
        <f t="shared" si="4"/>
        <v>0</v>
      </c>
      <c r="H18" s="36">
        <f t="shared" si="4"/>
        <v>0</v>
      </c>
      <c r="I18" s="36">
        <f t="shared" si="4"/>
        <v>0</v>
      </c>
      <c r="J18" s="36">
        <f t="shared" si="4"/>
        <v>0</v>
      </c>
      <c r="K18" s="36">
        <f t="shared" si="4"/>
        <v>0</v>
      </c>
      <c r="L18" s="36">
        <f t="shared" si="4"/>
        <v>0</v>
      </c>
      <c r="M18" s="36">
        <f t="shared" si="4"/>
        <v>4203.8999999999996</v>
      </c>
      <c r="N18" s="36">
        <f t="shared" si="4"/>
        <v>0</v>
      </c>
      <c r="O18" s="36">
        <f t="shared" si="4"/>
        <v>0</v>
      </c>
    </row>
    <row r="19" spans="1:15" ht="29.25" customHeight="1" thickBot="1" x14ac:dyDescent="0.3">
      <c r="A19" s="96" t="s">
        <v>0</v>
      </c>
      <c r="B19" s="93" t="s">
        <v>24</v>
      </c>
      <c r="C19" s="100" t="s">
        <v>1</v>
      </c>
      <c r="D19" s="65" t="s">
        <v>2</v>
      </c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7"/>
    </row>
    <row r="20" spans="1:15" ht="29.25" customHeight="1" thickBot="1" x14ac:dyDescent="0.3">
      <c r="A20" s="97"/>
      <c r="B20" s="94"/>
      <c r="C20" s="100"/>
      <c r="D20" s="68" t="s">
        <v>3</v>
      </c>
      <c r="E20" s="65" t="s">
        <v>4</v>
      </c>
      <c r="F20" s="66"/>
      <c r="G20" s="66"/>
      <c r="H20" s="66"/>
      <c r="I20" s="66"/>
      <c r="J20" s="66"/>
      <c r="K20" s="66"/>
      <c r="L20" s="66"/>
      <c r="M20" s="66"/>
      <c r="N20" s="66"/>
      <c r="O20" s="67"/>
    </row>
    <row r="21" spans="1:15" ht="29.25" customHeight="1" thickBot="1" x14ac:dyDescent="0.3">
      <c r="A21" s="98"/>
      <c r="B21" s="95"/>
      <c r="C21" s="102"/>
      <c r="D21" s="69"/>
      <c r="E21" s="47">
        <v>2017</v>
      </c>
      <c r="F21" s="47">
        <v>2018</v>
      </c>
      <c r="G21" s="47">
        <v>2019</v>
      </c>
      <c r="H21" s="47">
        <v>2020</v>
      </c>
      <c r="I21" s="47">
        <v>2021</v>
      </c>
      <c r="J21" s="48">
        <v>2022</v>
      </c>
      <c r="K21" s="48">
        <v>2023</v>
      </c>
      <c r="L21" s="48">
        <v>2024</v>
      </c>
      <c r="M21" s="48">
        <v>2025</v>
      </c>
      <c r="N21" s="48">
        <v>2026</v>
      </c>
      <c r="O21" s="48">
        <v>2027</v>
      </c>
    </row>
    <row r="22" spans="1:15" ht="29.25" customHeight="1" thickBot="1" x14ac:dyDescent="0.3">
      <c r="A22" s="3">
        <v>1</v>
      </c>
      <c r="B22" s="2">
        <v>2</v>
      </c>
      <c r="C22" s="2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49">
        <v>9</v>
      </c>
      <c r="J22" s="49">
        <v>10</v>
      </c>
      <c r="K22" s="49">
        <v>11</v>
      </c>
      <c r="L22" s="49">
        <v>12</v>
      </c>
      <c r="M22" s="49">
        <v>13</v>
      </c>
      <c r="N22" s="49">
        <v>14</v>
      </c>
      <c r="O22" s="49">
        <v>15</v>
      </c>
    </row>
    <row r="23" spans="1:15" ht="82.5" customHeight="1" thickBot="1" x14ac:dyDescent="0.3">
      <c r="A23" s="14" t="s">
        <v>11</v>
      </c>
      <c r="B23" s="2" t="s">
        <v>6</v>
      </c>
      <c r="C23" s="15" t="s">
        <v>10</v>
      </c>
      <c r="D23" s="38">
        <f t="shared" ref="D23:D28" si="5">SUM(E23:O23)</f>
        <v>38847.599999999999</v>
      </c>
      <c r="E23" s="38">
        <v>0</v>
      </c>
      <c r="F23" s="39">
        <f>5932.8+123.1-950</f>
        <v>5105.9000000000005</v>
      </c>
      <c r="G23" s="38">
        <v>3994.7</v>
      </c>
      <c r="H23" s="38">
        <v>3128</v>
      </c>
      <c r="I23" s="38">
        <v>4178.6000000000004</v>
      </c>
      <c r="J23" s="38">
        <v>4110.8999999999996</v>
      </c>
      <c r="K23" s="38">
        <v>2989.9</v>
      </c>
      <c r="L23" s="38">
        <v>4196</v>
      </c>
      <c r="M23" s="38">
        <v>4084</v>
      </c>
      <c r="N23" s="38">
        <v>4133</v>
      </c>
      <c r="O23" s="38">
        <v>2926.6</v>
      </c>
    </row>
    <row r="24" spans="1:15" ht="96" customHeight="1" thickBot="1" x14ac:dyDescent="0.3">
      <c r="A24" s="14" t="s">
        <v>12</v>
      </c>
      <c r="B24" s="2" t="s">
        <v>6</v>
      </c>
      <c r="C24" s="15" t="s">
        <v>10</v>
      </c>
      <c r="D24" s="38">
        <f t="shared" si="5"/>
        <v>32149.1</v>
      </c>
      <c r="E24" s="37">
        <v>0</v>
      </c>
      <c r="F24" s="39">
        <f>3103.1-2500</f>
        <v>603.09999999999991</v>
      </c>
      <c r="G24" s="38">
        <v>1039.4000000000001</v>
      </c>
      <c r="H24" s="38">
        <v>2069.8000000000002</v>
      </c>
      <c r="I24" s="50">
        <v>2698.3</v>
      </c>
      <c r="J24" s="50">
        <v>2464.6999999999998</v>
      </c>
      <c r="K24" s="50">
        <v>3658.8</v>
      </c>
      <c r="L24" s="38">
        <v>4997</v>
      </c>
      <c r="M24" s="38">
        <v>6816</v>
      </c>
      <c r="N24" s="38">
        <v>5214</v>
      </c>
      <c r="O24" s="38">
        <v>2588</v>
      </c>
    </row>
    <row r="25" spans="1:15" ht="87.75" customHeight="1" thickBot="1" x14ac:dyDescent="0.3">
      <c r="A25" s="14" t="s">
        <v>13</v>
      </c>
      <c r="B25" s="9" t="s">
        <v>6</v>
      </c>
      <c r="C25" s="8" t="s">
        <v>21</v>
      </c>
      <c r="D25" s="38">
        <f t="shared" si="5"/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</row>
    <row r="26" spans="1:15" ht="87.75" customHeight="1" thickBot="1" x14ac:dyDescent="0.3">
      <c r="A26" s="72" t="s">
        <v>27</v>
      </c>
      <c r="B26" s="75" t="s">
        <v>6</v>
      </c>
      <c r="C26" s="29" t="s">
        <v>10</v>
      </c>
      <c r="D26" s="40">
        <f t="shared" si="5"/>
        <v>766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122.8</v>
      </c>
      <c r="L26" s="32">
        <v>176.1</v>
      </c>
      <c r="M26" s="32">
        <v>467.1</v>
      </c>
      <c r="N26" s="32">
        <v>0</v>
      </c>
      <c r="O26" s="32">
        <v>0</v>
      </c>
    </row>
    <row r="27" spans="1:15" ht="87.75" customHeight="1" thickBot="1" x14ac:dyDescent="0.3">
      <c r="A27" s="73"/>
      <c r="B27" s="76"/>
      <c r="C27" s="29" t="s">
        <v>28</v>
      </c>
      <c r="D27" s="36">
        <f t="shared" si="5"/>
        <v>3215.9</v>
      </c>
      <c r="E27" s="51">
        <v>0</v>
      </c>
      <c r="F27" s="51">
        <v>0</v>
      </c>
      <c r="G27" s="51">
        <v>0</v>
      </c>
      <c r="H27" s="36">
        <v>0</v>
      </c>
      <c r="I27" s="36">
        <v>0</v>
      </c>
      <c r="J27" s="36">
        <v>0</v>
      </c>
      <c r="K27" s="36">
        <v>1631.2</v>
      </c>
      <c r="L27" s="36">
        <v>1584.7</v>
      </c>
      <c r="M27" s="36">
        <v>0</v>
      </c>
      <c r="N27" s="36">
        <v>0</v>
      </c>
      <c r="O27" s="36">
        <v>0</v>
      </c>
    </row>
    <row r="28" spans="1:15" ht="87.75" customHeight="1" thickBot="1" x14ac:dyDescent="0.3">
      <c r="A28" s="74"/>
      <c r="B28" s="77"/>
      <c r="C28" s="29" t="s">
        <v>36</v>
      </c>
      <c r="D28" s="38">
        <f t="shared" si="5"/>
        <v>4203.8999999999996</v>
      </c>
      <c r="E28" s="32">
        <v>0</v>
      </c>
      <c r="F28" s="32">
        <v>0</v>
      </c>
      <c r="G28" s="32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4203.8999999999996</v>
      </c>
      <c r="N28" s="40">
        <v>0</v>
      </c>
      <c r="O28" s="40">
        <v>0</v>
      </c>
    </row>
    <row r="29" spans="1:15" ht="29.25" customHeight="1" x14ac:dyDescent="0.25">
      <c r="A29" s="83" t="s">
        <v>14</v>
      </c>
      <c r="B29" s="94" t="s">
        <v>6</v>
      </c>
      <c r="C29" s="8" t="s">
        <v>7</v>
      </c>
      <c r="D29" s="70">
        <f>SUM(E29:O30)</f>
        <v>267321.40000000002</v>
      </c>
      <c r="E29" s="60">
        <v>0</v>
      </c>
      <c r="F29" s="70">
        <f>F31+F32+F33+F38+F39+F40</f>
        <v>14719.8</v>
      </c>
      <c r="G29" s="70">
        <f>G31+G32+G33+G38+G39+G40</f>
        <v>18311</v>
      </c>
      <c r="H29" s="70">
        <f t="shared" ref="H29:O29" si="6">H31+H32+H33+H38+H39+H40</f>
        <v>18803.599999999999</v>
      </c>
      <c r="I29" s="70">
        <f t="shared" si="6"/>
        <v>19663.7</v>
      </c>
      <c r="J29" s="70">
        <f t="shared" si="6"/>
        <v>20205.900000000001</v>
      </c>
      <c r="K29" s="70">
        <f t="shared" si="6"/>
        <v>41646.1</v>
      </c>
      <c r="L29" s="70">
        <f t="shared" si="6"/>
        <v>32810.199999999997</v>
      </c>
      <c r="M29" s="70">
        <f t="shared" si="6"/>
        <v>38777.599999999999</v>
      </c>
      <c r="N29" s="70">
        <f t="shared" si="6"/>
        <v>39825.1</v>
      </c>
      <c r="O29" s="70">
        <f t="shared" si="6"/>
        <v>22558.400000000001</v>
      </c>
    </row>
    <row r="30" spans="1:15" ht="62.25" customHeight="1" thickBot="1" x14ac:dyDescent="0.3">
      <c r="A30" s="84"/>
      <c r="B30" s="86"/>
      <c r="C30" s="15" t="s">
        <v>15</v>
      </c>
      <c r="D30" s="71"/>
      <c r="E30" s="61"/>
      <c r="F30" s="71"/>
      <c r="G30" s="71"/>
      <c r="H30" s="71"/>
      <c r="I30" s="71"/>
      <c r="J30" s="71"/>
      <c r="K30" s="71"/>
      <c r="L30" s="71"/>
      <c r="M30" s="71"/>
      <c r="N30" s="71"/>
      <c r="O30" s="71"/>
    </row>
    <row r="31" spans="1:15" ht="79.5" customHeight="1" thickBot="1" x14ac:dyDescent="0.3">
      <c r="A31" s="6" t="s">
        <v>30</v>
      </c>
      <c r="B31" s="16" t="s">
        <v>6</v>
      </c>
      <c r="C31" s="8" t="s">
        <v>21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</row>
    <row r="32" spans="1:15" ht="95.25" customHeight="1" thickBot="1" x14ac:dyDescent="0.3">
      <c r="A32" s="10" t="s">
        <v>31</v>
      </c>
      <c r="B32" s="16" t="s">
        <v>6</v>
      </c>
      <c r="C32" s="17" t="s">
        <v>21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2">
        <v>0</v>
      </c>
      <c r="K32" s="42">
        <v>0</v>
      </c>
      <c r="L32" s="42">
        <v>0</v>
      </c>
      <c r="M32" s="42">
        <v>0</v>
      </c>
      <c r="N32" s="52">
        <v>0</v>
      </c>
      <c r="O32" s="52">
        <v>0</v>
      </c>
    </row>
    <row r="33" spans="1:15" ht="95.25" customHeight="1" thickBot="1" x14ac:dyDescent="0.3">
      <c r="A33" s="18" t="s">
        <v>29</v>
      </c>
      <c r="B33" s="16" t="s">
        <v>6</v>
      </c>
      <c r="C33" s="15" t="s">
        <v>21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</row>
    <row r="34" spans="1:15" ht="29.25" customHeight="1" thickBot="1" x14ac:dyDescent="0.3">
      <c r="A34" s="96" t="s">
        <v>16</v>
      </c>
      <c r="B34" s="93" t="s">
        <v>24</v>
      </c>
      <c r="C34" s="101" t="s">
        <v>1</v>
      </c>
      <c r="D34" s="65" t="s">
        <v>2</v>
      </c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7"/>
    </row>
    <row r="35" spans="1:15" ht="29.25" customHeight="1" thickBot="1" x14ac:dyDescent="0.3">
      <c r="A35" s="97"/>
      <c r="B35" s="94"/>
      <c r="C35" s="100"/>
      <c r="D35" s="68" t="s">
        <v>3</v>
      </c>
      <c r="E35" s="66" t="s">
        <v>4</v>
      </c>
      <c r="F35" s="66"/>
      <c r="G35" s="66"/>
      <c r="H35" s="66"/>
      <c r="I35" s="66"/>
      <c r="J35" s="66"/>
      <c r="K35" s="66"/>
      <c r="L35" s="66"/>
      <c r="M35" s="66"/>
      <c r="N35" s="66"/>
      <c r="O35" s="67"/>
    </row>
    <row r="36" spans="1:15" ht="29.25" customHeight="1" thickBot="1" x14ac:dyDescent="0.3">
      <c r="A36" s="98"/>
      <c r="B36" s="95"/>
      <c r="C36" s="102"/>
      <c r="D36" s="69"/>
      <c r="E36" s="47">
        <v>2017</v>
      </c>
      <c r="F36" s="47">
        <v>2018</v>
      </c>
      <c r="G36" s="47">
        <v>2019</v>
      </c>
      <c r="H36" s="47">
        <v>2020</v>
      </c>
      <c r="I36" s="47">
        <v>2021</v>
      </c>
      <c r="J36" s="48">
        <v>2022</v>
      </c>
      <c r="K36" s="47">
        <v>2023</v>
      </c>
      <c r="L36" s="48">
        <v>2024</v>
      </c>
      <c r="M36" s="47">
        <v>2025</v>
      </c>
      <c r="N36" s="47">
        <v>2026</v>
      </c>
      <c r="O36" s="47">
        <v>2027</v>
      </c>
    </row>
    <row r="37" spans="1:15" ht="29.25" customHeight="1" thickBot="1" x14ac:dyDescent="0.3">
      <c r="A37" s="3">
        <v>1</v>
      </c>
      <c r="B37" s="2">
        <v>2</v>
      </c>
      <c r="C37" s="2">
        <v>3</v>
      </c>
      <c r="D37" s="49">
        <v>4</v>
      </c>
      <c r="E37" s="49">
        <v>5</v>
      </c>
      <c r="F37" s="49">
        <v>6</v>
      </c>
      <c r="G37" s="49">
        <v>7</v>
      </c>
      <c r="H37" s="49">
        <v>8</v>
      </c>
      <c r="I37" s="49">
        <v>9</v>
      </c>
      <c r="J37" s="49">
        <v>10</v>
      </c>
      <c r="K37" s="49">
        <v>11</v>
      </c>
      <c r="L37" s="49">
        <v>12</v>
      </c>
      <c r="M37" s="49">
        <v>13</v>
      </c>
      <c r="N37" s="49">
        <v>14</v>
      </c>
      <c r="O37" s="49">
        <v>15</v>
      </c>
    </row>
    <row r="38" spans="1:15" ht="104.25" customHeight="1" thickBot="1" x14ac:dyDescent="0.3">
      <c r="A38" s="14" t="s">
        <v>32</v>
      </c>
      <c r="B38" s="2" t="s">
        <v>6</v>
      </c>
      <c r="C38" s="15" t="s">
        <v>21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</row>
    <row r="39" spans="1:15" ht="96.75" customHeight="1" thickBot="1" x14ac:dyDescent="0.3">
      <c r="A39" s="14" t="s">
        <v>33</v>
      </c>
      <c r="B39" s="2" t="s">
        <v>6</v>
      </c>
      <c r="C39" s="15" t="s">
        <v>21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</row>
    <row r="40" spans="1:15" ht="102" customHeight="1" thickBot="1" x14ac:dyDescent="0.3">
      <c r="A40" s="14" t="s">
        <v>22</v>
      </c>
      <c r="B40" s="2" t="s">
        <v>6</v>
      </c>
      <c r="C40" s="15" t="s">
        <v>10</v>
      </c>
      <c r="D40" s="37">
        <f>SUM(E40:O40)</f>
        <v>267321.40000000002</v>
      </c>
      <c r="E40" s="37">
        <v>0</v>
      </c>
      <c r="F40" s="38">
        <v>14719.8</v>
      </c>
      <c r="G40" s="38">
        <v>18311</v>
      </c>
      <c r="H40" s="38">
        <v>18803.599999999999</v>
      </c>
      <c r="I40" s="38">
        <v>19663.7</v>
      </c>
      <c r="J40" s="38">
        <v>20205.900000000001</v>
      </c>
      <c r="K40" s="38">
        <f>41551.1+95</f>
        <v>41646.1</v>
      </c>
      <c r="L40" s="38">
        <v>32810.199999999997</v>
      </c>
      <c r="M40" s="38">
        <v>38777.599999999999</v>
      </c>
      <c r="N40" s="38">
        <v>39825.1</v>
      </c>
      <c r="O40" s="38">
        <v>22558.400000000001</v>
      </c>
    </row>
    <row r="41" spans="1:15" ht="29.25" customHeight="1" x14ac:dyDescent="0.25">
      <c r="A41" s="83" t="s">
        <v>25</v>
      </c>
      <c r="B41" s="85" t="s">
        <v>6</v>
      </c>
      <c r="C41" s="8" t="s">
        <v>9</v>
      </c>
      <c r="D41" s="60"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</row>
    <row r="42" spans="1:15" ht="69" customHeight="1" thickBot="1" x14ac:dyDescent="0.3">
      <c r="A42" s="84"/>
      <c r="B42" s="86"/>
      <c r="C42" s="15" t="s">
        <v>10</v>
      </c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</row>
    <row r="43" spans="1:15" ht="137.25" customHeight="1" thickBot="1" x14ac:dyDescent="0.3">
      <c r="A43" s="19" t="s">
        <v>23</v>
      </c>
      <c r="B43" s="22" t="s">
        <v>6</v>
      </c>
      <c r="C43" s="20" t="s">
        <v>21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</row>
    <row r="44" spans="1:15" customFormat="1" ht="77.25" customHeight="1" thickBot="1" x14ac:dyDescent="0.3">
      <c r="A44" s="29" t="s">
        <v>37</v>
      </c>
      <c r="B44" s="53" t="s">
        <v>6</v>
      </c>
      <c r="C44" s="54" t="s">
        <v>21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</row>
    <row r="45" spans="1:15" customFormat="1" ht="77.25" customHeight="1" thickBot="1" x14ac:dyDescent="0.3">
      <c r="A45" s="29" t="s">
        <v>38</v>
      </c>
      <c r="B45" s="53" t="s">
        <v>6</v>
      </c>
      <c r="C45" s="20" t="s">
        <v>21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</row>
    <row r="46" spans="1:15" customFormat="1" ht="77.25" customHeight="1" thickBot="1" x14ac:dyDescent="0.3">
      <c r="A46" s="29" t="s">
        <v>39</v>
      </c>
      <c r="B46" s="53" t="s">
        <v>6</v>
      </c>
      <c r="C46" s="20" t="s">
        <v>21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</row>
    <row r="47" spans="1:15" customFormat="1" ht="77.25" customHeight="1" thickBot="1" x14ac:dyDescent="0.3">
      <c r="A47" s="29" t="s">
        <v>40</v>
      </c>
      <c r="B47" s="53" t="s">
        <v>6</v>
      </c>
      <c r="C47" s="29" t="s">
        <v>21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</row>
    <row r="48" spans="1:15" ht="39" customHeight="1" thickBot="1" x14ac:dyDescent="0.3">
      <c r="A48" s="89" t="s">
        <v>17</v>
      </c>
      <c r="B48" s="91" t="s">
        <v>6</v>
      </c>
      <c r="C48" s="8" t="s">
        <v>9</v>
      </c>
      <c r="D48" s="32">
        <f t="shared" ref="D48:N48" si="7">SUM(D49:D51)</f>
        <v>346503.9</v>
      </c>
      <c r="E48" s="32">
        <f t="shared" si="7"/>
        <v>0</v>
      </c>
      <c r="F48" s="32">
        <f t="shared" si="7"/>
        <v>20428.8</v>
      </c>
      <c r="G48" s="32">
        <f t="shared" si="7"/>
        <v>23345.1</v>
      </c>
      <c r="H48" s="32">
        <f t="shared" si="7"/>
        <v>24001.399999999998</v>
      </c>
      <c r="I48" s="32">
        <f t="shared" si="7"/>
        <v>26540.600000000002</v>
      </c>
      <c r="J48" s="32">
        <f t="shared" si="7"/>
        <v>26781.5</v>
      </c>
      <c r="K48" s="32">
        <f t="shared" si="7"/>
        <v>50048.799999999996</v>
      </c>
      <c r="L48" s="32">
        <f t="shared" si="7"/>
        <v>43763.999999999993</v>
      </c>
      <c r="M48" s="32">
        <f t="shared" si="7"/>
        <v>54348.6</v>
      </c>
      <c r="N48" s="32">
        <f t="shared" si="7"/>
        <v>49172.1</v>
      </c>
      <c r="O48" s="32">
        <f>SUM(O49:O52)</f>
        <v>28073</v>
      </c>
    </row>
    <row r="49" spans="1:15" ht="39" customHeight="1" thickBot="1" x14ac:dyDescent="0.3">
      <c r="A49" s="89"/>
      <c r="B49" s="91"/>
      <c r="C49" s="13" t="s">
        <v>10</v>
      </c>
      <c r="D49" s="45">
        <f>SUM(E49:O49)</f>
        <v>339084.1</v>
      </c>
      <c r="E49" s="45">
        <f t="shared" ref="E49" si="8">E9+E16+E29+E41</f>
        <v>0</v>
      </c>
      <c r="F49" s="45">
        <f>F9+F16+F29+F41</f>
        <v>20428.8</v>
      </c>
      <c r="G49" s="45">
        <f t="shared" ref="G49:I49" si="9">G9+G16+G29+G41</f>
        <v>23345.1</v>
      </c>
      <c r="H49" s="45">
        <f t="shared" si="9"/>
        <v>24001.399999999998</v>
      </c>
      <c r="I49" s="45">
        <f t="shared" si="9"/>
        <v>26540.600000000002</v>
      </c>
      <c r="J49" s="45">
        <f>J9+J16+J29+J41</f>
        <v>26781.5</v>
      </c>
      <c r="K49" s="45">
        <f>K9+K16+K29+K41</f>
        <v>48417.599999999999</v>
      </c>
      <c r="L49" s="45">
        <f>L9+L16+L29+L41</f>
        <v>42179.299999999996</v>
      </c>
      <c r="M49" s="45">
        <f t="shared" ref="M49:O49" si="10">M9+M16+M29+M41</f>
        <v>50144.7</v>
      </c>
      <c r="N49" s="45">
        <f t="shared" si="10"/>
        <v>49172.1</v>
      </c>
      <c r="O49" s="45">
        <f t="shared" si="10"/>
        <v>28073</v>
      </c>
    </row>
    <row r="50" spans="1:15" ht="29.25" customHeight="1" thickBot="1" x14ac:dyDescent="0.3">
      <c r="A50" s="89"/>
      <c r="B50" s="91"/>
      <c r="C50" s="28" t="s">
        <v>28</v>
      </c>
      <c r="D50" s="45">
        <f>SUM(E50:O50)</f>
        <v>3215.9</v>
      </c>
      <c r="E50" s="41">
        <f t="shared" ref="E50:J50" si="11">E17</f>
        <v>0</v>
      </c>
      <c r="F50" s="41">
        <f t="shared" si="11"/>
        <v>0</v>
      </c>
      <c r="G50" s="41">
        <f t="shared" si="11"/>
        <v>0</v>
      </c>
      <c r="H50" s="46">
        <f t="shared" si="11"/>
        <v>0</v>
      </c>
      <c r="I50" s="46">
        <f t="shared" si="11"/>
        <v>0</v>
      </c>
      <c r="J50" s="46">
        <f t="shared" si="11"/>
        <v>0</v>
      </c>
      <c r="K50" s="46">
        <f>K17</f>
        <v>1631.2</v>
      </c>
      <c r="L50" s="46">
        <f t="shared" ref="L50" si="12">L17</f>
        <v>1584.7</v>
      </c>
      <c r="M50" s="46">
        <f t="shared" ref="M50:O50" si="13">M17</f>
        <v>0</v>
      </c>
      <c r="N50" s="46">
        <f t="shared" si="13"/>
        <v>0</v>
      </c>
      <c r="O50" s="46">
        <f t="shared" si="13"/>
        <v>0</v>
      </c>
    </row>
    <row r="51" spans="1:15" ht="29.25" customHeight="1" thickBot="1" x14ac:dyDescent="0.3">
      <c r="A51" s="90"/>
      <c r="B51" s="92"/>
      <c r="C51" s="28" t="s">
        <v>36</v>
      </c>
      <c r="D51" s="57">
        <f>SUM(E51:O51)</f>
        <v>4203.8999999999996</v>
      </c>
      <c r="E51" s="41">
        <f t="shared" ref="E51:J51" si="14">E18</f>
        <v>0</v>
      </c>
      <c r="F51" s="41">
        <f t="shared" si="14"/>
        <v>0</v>
      </c>
      <c r="G51" s="41">
        <f t="shared" si="14"/>
        <v>0</v>
      </c>
      <c r="H51" s="46">
        <f t="shared" si="14"/>
        <v>0</v>
      </c>
      <c r="I51" s="46">
        <f t="shared" si="14"/>
        <v>0</v>
      </c>
      <c r="J51" s="46">
        <f t="shared" si="14"/>
        <v>0</v>
      </c>
      <c r="K51" s="46">
        <f t="shared" ref="K51:L51" si="15">K18</f>
        <v>0</v>
      </c>
      <c r="L51" s="46">
        <f t="shared" si="15"/>
        <v>0</v>
      </c>
      <c r="M51" s="46">
        <f>M18</f>
        <v>4203.8999999999996</v>
      </c>
      <c r="N51" s="46">
        <f>N18</f>
        <v>0</v>
      </c>
      <c r="O51" s="56">
        <v>0</v>
      </c>
    </row>
    <row r="52" spans="1:15" ht="17.25" customHeight="1" x14ac:dyDescent="0.25">
      <c r="A52" s="25"/>
      <c r="B52" s="25"/>
      <c r="C52" s="26"/>
      <c r="D52" s="27"/>
      <c r="E52" s="26"/>
      <c r="F52" s="24"/>
      <c r="G52" s="24"/>
      <c r="H52" s="24"/>
      <c r="I52" s="24"/>
      <c r="J52" s="24"/>
      <c r="K52" s="24"/>
      <c r="O52" s="55" t="s">
        <v>41</v>
      </c>
    </row>
    <row r="53" spans="1:15" x14ac:dyDescent="0.25">
      <c r="A53" s="21"/>
    </row>
  </sheetData>
  <mergeCells count="85">
    <mergeCell ref="K41:K42"/>
    <mergeCell ref="L41:L42"/>
    <mergeCell ref="M41:M42"/>
    <mergeCell ref="A3:J3"/>
    <mergeCell ref="A4:J4"/>
    <mergeCell ref="F9:F10"/>
    <mergeCell ref="C19:C21"/>
    <mergeCell ref="D20:D21"/>
    <mergeCell ref="I11:I12"/>
    <mergeCell ref="J11:J12"/>
    <mergeCell ref="I9:I10"/>
    <mergeCell ref="J9:J10"/>
    <mergeCell ref="F11:F12"/>
    <mergeCell ref="G11:G12"/>
    <mergeCell ref="H11:H12"/>
    <mergeCell ref="A9:A10"/>
    <mergeCell ref="E11:E12"/>
    <mergeCell ref="H41:H42"/>
    <mergeCell ref="I41:I42"/>
    <mergeCell ref="J41:J42"/>
    <mergeCell ref="C34:C36"/>
    <mergeCell ref="G41:G42"/>
    <mergeCell ref="D41:D42"/>
    <mergeCell ref="E41:E42"/>
    <mergeCell ref="F41:F42"/>
    <mergeCell ref="A5:A7"/>
    <mergeCell ref="B5:B7"/>
    <mergeCell ref="C5:C7"/>
    <mergeCell ref="D6:D7"/>
    <mergeCell ref="G9:G10"/>
    <mergeCell ref="B9:B10"/>
    <mergeCell ref="D9:D10"/>
    <mergeCell ref="E9:E10"/>
    <mergeCell ref="A48:A51"/>
    <mergeCell ref="B48:B51"/>
    <mergeCell ref="A41:A42"/>
    <mergeCell ref="B41:B42"/>
    <mergeCell ref="B19:B21"/>
    <mergeCell ref="B34:B36"/>
    <mergeCell ref="A34:A36"/>
    <mergeCell ref="A29:A30"/>
    <mergeCell ref="B29:B30"/>
    <mergeCell ref="A19:A21"/>
    <mergeCell ref="H9:H10"/>
    <mergeCell ref="H29:H30"/>
    <mergeCell ref="I29:I30"/>
    <mergeCell ref="J29:J30"/>
    <mergeCell ref="A26:A28"/>
    <mergeCell ref="B26:B28"/>
    <mergeCell ref="A15:A18"/>
    <mergeCell ref="B15:B18"/>
    <mergeCell ref="D29:D30"/>
    <mergeCell ref="E29:E30"/>
    <mergeCell ref="F29:F30"/>
    <mergeCell ref="G29:G30"/>
    <mergeCell ref="A11:A12"/>
    <mergeCell ref="B11:B12"/>
    <mergeCell ref="C11:C12"/>
    <mergeCell ref="D11:D12"/>
    <mergeCell ref="O29:O30"/>
    <mergeCell ref="K29:K30"/>
    <mergeCell ref="L29:L30"/>
    <mergeCell ref="M29:M30"/>
    <mergeCell ref="K9:K10"/>
    <mergeCell ref="L9:L10"/>
    <mergeCell ref="M9:M10"/>
    <mergeCell ref="K11:K12"/>
    <mergeCell ref="L11:L12"/>
    <mergeCell ref="M11:M12"/>
    <mergeCell ref="I2:O2"/>
    <mergeCell ref="I1:O1"/>
    <mergeCell ref="N41:N42"/>
    <mergeCell ref="O41:O42"/>
    <mergeCell ref="D5:O5"/>
    <mergeCell ref="E6:O6"/>
    <mergeCell ref="D34:O34"/>
    <mergeCell ref="E35:O35"/>
    <mergeCell ref="D35:D36"/>
    <mergeCell ref="D19:O19"/>
    <mergeCell ref="E20:O20"/>
    <mergeCell ref="N9:N10"/>
    <mergeCell ref="O9:O10"/>
    <mergeCell ref="N11:N12"/>
    <mergeCell ref="O11:O12"/>
    <mergeCell ref="N29:N30"/>
  </mergeCells>
  <pageMargins left="0.7" right="0.7" top="0.75" bottom="0.75" header="0.3" footer="0.3"/>
  <pageSetup paperSize="9" scale="44" orientation="landscape" r:id="rId1"/>
  <rowBreaks count="2" manualBreakCount="2">
    <brk id="18" max="16383" man="1"/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Елена В. Бакурова</cp:lastModifiedBy>
  <cp:lastPrinted>2024-04-01T23:16:51Z</cp:lastPrinted>
  <dcterms:created xsi:type="dcterms:W3CDTF">2018-06-04T01:03:33Z</dcterms:created>
  <dcterms:modified xsi:type="dcterms:W3CDTF">2024-04-01T23:16:53Z</dcterms:modified>
</cp:coreProperties>
</file>