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Бакурова Е.В\ПСО\не отработаны\Постановление администрации 421\"/>
    </mc:Choice>
  </mc:AlternateContent>
  <bookViews>
    <workbookView xWindow="-120" yWindow="-120" windowWidth="38640" windowHeight="21120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F22" i="4" s="1"/>
  <c r="G22" i="4" s="1"/>
  <c r="H22" i="4" s="1"/>
  <c r="D11" i="4" l="1"/>
  <c r="D14" i="4"/>
  <c r="D19" i="4"/>
  <c r="D25" i="4"/>
  <c r="C11" i="4"/>
  <c r="G11" i="4"/>
  <c r="E25" i="4" l="1"/>
  <c r="F25" i="4"/>
  <c r="G25" i="4"/>
  <c r="H25" i="4"/>
  <c r="D26" i="4"/>
  <c r="E26" i="4"/>
  <c r="F26" i="4"/>
  <c r="G26" i="4"/>
  <c r="H26" i="4"/>
  <c r="D27" i="4"/>
  <c r="E27" i="4"/>
  <c r="D28" i="4"/>
  <c r="E28" i="4"/>
  <c r="F28" i="4"/>
  <c r="G28" i="4"/>
  <c r="H28" i="4"/>
  <c r="C26" i="4"/>
  <c r="C27" i="4"/>
  <c r="C28" i="4"/>
  <c r="C25" i="4"/>
  <c r="D24" i="4" l="1"/>
  <c r="F17" i="4" l="1"/>
  <c r="F27" i="4" s="1"/>
  <c r="I23" i="4"/>
  <c r="I21" i="4"/>
  <c r="I20" i="4"/>
  <c r="C19" i="4"/>
  <c r="C14" i="4"/>
  <c r="I18" i="4"/>
  <c r="I16" i="4"/>
  <c r="I15" i="4"/>
  <c r="E19" i="4" l="1"/>
  <c r="H11" i="4"/>
  <c r="C24" i="4"/>
  <c r="I26" i="4"/>
  <c r="I25" i="4"/>
  <c r="E24" i="4"/>
  <c r="I28" i="4"/>
  <c r="G17" i="4"/>
  <c r="G27" i="4" s="1"/>
  <c r="F14" i="4"/>
  <c r="E14" i="4"/>
  <c r="G14" i="4" l="1"/>
  <c r="F24" i="4"/>
  <c r="H17" i="4"/>
  <c r="H27" i="4" s="1"/>
  <c r="F19" i="4"/>
  <c r="G24" i="4" l="1"/>
  <c r="H14" i="4"/>
  <c r="I17" i="4"/>
  <c r="I14" i="4" s="1"/>
  <c r="G19" i="4"/>
  <c r="H24" i="4" l="1"/>
  <c r="I27" i="4"/>
  <c r="I24" i="4" s="1"/>
  <c r="H19" i="4"/>
  <c r="I22" i="4"/>
  <c r="I19" i="4" s="1"/>
  <c r="C8" i="4" l="1"/>
  <c r="I10" i="4" l="1"/>
  <c r="I11" i="4"/>
  <c r="I12" i="4"/>
  <c r="I9" i="4"/>
  <c r="D8" i="4"/>
  <c r="E8" i="4"/>
  <c r="F8" i="4"/>
  <c r="G8" i="4"/>
  <c r="H8" i="4"/>
  <c r="I8" i="4" l="1"/>
</calcChain>
</file>

<file path=xl/sharedStrings.xml><?xml version="1.0" encoding="utf-8"?>
<sst xmlns="http://schemas.openxmlformats.org/spreadsheetml/2006/main" count="106" uniqueCount="58">
  <si>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</si>
  <si>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</si>
  <si>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</si>
  <si>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</si>
  <si>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</si>
  <si>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</si>
  <si>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</si>
  <si>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Единица измерения (по ОКЕИ)</t>
  </si>
  <si>
    <t>Уровень показателя</t>
  </si>
  <si>
    <t>Наименование показателя</t>
  </si>
  <si>
    <t>1.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</si>
  <si>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</si>
  <si>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</si>
  <si>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</si>
  <si>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</si>
  <si>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</si>
  <si>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</si>
  <si>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</si>
  <si>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</si>
  <si>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</si>
  <si>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</si>
  <si>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</si>
  <si>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</si>
  <si>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</si>
  <si>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 xml:space="preserve">№      п/п </t>
  </si>
  <si>
    <t>ИТОГО по комплексу процессных мероприятий, в том числе:</t>
  </si>
  <si>
    <t>-</t>
  </si>
  <si>
    <t>Базовое значение 2024 год</t>
  </si>
  <si>
    <t>%</t>
  </si>
  <si>
    <t>Отдел ЖК и ДХ</t>
  </si>
  <si>
    <t>Базовое значение, 2024 год</t>
  </si>
  <si>
    <t>2.</t>
  </si>
  <si>
    <t>Оказание услуг (выполнение работ), приобретение товаров работ и услуг</t>
  </si>
  <si>
    <t xml:space="preserve">ед. </t>
  </si>
  <si>
    <t xml:space="preserve">Раздел 2 Показатели комплекса процессных мероприятий </t>
  </si>
  <si>
    <t xml:space="preserve">Раздел 3 Перечень комплекса процессных мероприятий </t>
  </si>
  <si>
    <t xml:space="preserve">Раздел 4. Финансовое обеспечение комплекса процессных мероприятий </t>
  </si>
  <si>
    <t>Количество построенных и  (или) реконструированных (модернизированных) объектов коммунального комплекса в отчетном периоде</t>
  </si>
  <si>
    <t>МП</t>
  </si>
  <si>
    <t>Отдел СиА</t>
  </si>
  <si>
    <t>Реконструкция и строительство объектов инженерной инфраструктуры</t>
  </si>
  <si>
    <t>Проведен комплекс мероприятий направленный на реконструкцию и строительство объектов инженерной инфраструктуры</t>
  </si>
  <si>
    <t>Обеспечение безаварийной работы жилищно-коммунального комплекса</t>
  </si>
  <si>
    <t>2.1.</t>
  </si>
  <si>
    <t>Техническое обследование объектов коммунальной инфраструктуры</t>
  </si>
  <si>
    <t>2.2.</t>
  </si>
  <si>
    <t>Проведено техническое обследование объектов коммунальной инфраструктуры</t>
  </si>
  <si>
    <t>Отдел ЖК и ДХ (отдел СиА)</t>
  </si>
  <si>
    <t>Реконструкция и строительство объектов инженерной инфраструктуры (всего), в том числе:</t>
  </si>
  <si>
    <t>Обеспечение безаварийной работы жилищно-коммунального комплекса (всего), в том числе:</t>
  </si>
  <si>
    <t>Техническое обследование объектов коммунальной инфраструктуры (всего), в том числе:</t>
  </si>
  <si>
    <t>Доля коммунальных сетей, нуждающейся в замене, в суммарной протяженности коммунальных сетей</t>
  </si>
  <si>
    <t>Проведен комплекс мероприятий направленный на обеспечение безаварийной работы жилищно-коммунального комплекса и снижение доли коммунальных сетей, нуждающейся в замене, в суммарной протяженности коммунальных сетей</t>
  </si>
  <si>
    <t>Задача 2. Реализация мероприятий по развитию жилищно-коммунального комплекса</t>
  </si>
  <si>
    <t>Задача 1. Реконструкция и строительство объектов инженерной инфраструктуры</t>
  </si>
  <si>
    <t xml:space="preserve">Задача 1. «Реконструкция и строительство объектов инженерной инфраструктуры» </t>
  </si>
  <si>
    <t>ПАСПОРТ
комплекса процессных мероприятий «Снижение уровня износа коммунальной инфраструктуры и формирование в коммунальном секторе благоприятных условий для реализации инвестиционных проектов»</t>
  </si>
  <si>
    <t xml:space="preserve">ПРИЛОЖЕНИЕ 4
к муниципальной программе
«Обеспечение населения
муниципального образования
Ногликский муниципальный округ
Сахалинской области
качественными услугами
жилищно-коммунального хозяйства»,
утвержденной постановлением
администрации муниципального образования
Ногликский муниципальный округ
Сахалинской области
от 27 июня 2025 года № 421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</si>
</sst>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top"/>
    </xf>
    <xf numFmtId="0" fontId="3" fillId="0" borderId="0" xfId="0" applyFont="1" applyFill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5" fillId="0" borderId="1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top"/>
    </xf>
    <xf numFmtId="164" fontId="2" fillId="0" borderId="1" xfId="0" applyNumberFormat="1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9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Normal="100" workbookViewId="0">
      <selection activeCell="B1" sqref="B1:G2"/>
    </sheetView>
  </sheetViews>
  <sheetFormatPr defaultColWidth="9.140625" defaultRowHeight="15" x14ac:dyDescent="0.25"/>
  <cols>
    <col min="1" max="1" width="31.28515625" style="1" customWidth="1"/>
    <col min="2" max="6" width="9.140625" style="1"/>
    <col min="7" max="7" width="9.140625" style="1" customWidth="1"/>
    <col min="8" max="8" width="0.140625" style="1" customWidth="1"/>
    <col min="9" max="16384" width="9.140625" style="1"/>
  </cols>
  <sheetData>
    <row r="1" spans="1:8" ht="15.75" customHeight="1" x14ac:dyDescent="0.25">
      <c r="B1" s="33" t="s">
        <v>57</v>
      </c>
      <c r="C1" s="33"/>
      <c r="D1" s="33"/>
      <c r="E1" s="33"/>
      <c r="F1" s="33"/>
      <c r="G1" s="33"/>
      <c r="H1" s="11"/>
    </row>
    <row r="2" spans="1:8" ht="255" customHeight="1" x14ac:dyDescent="0.25">
      <c r="B2" s="33"/>
      <c r="C2" s="33"/>
      <c r="D2" s="33"/>
      <c r="E2" s="33"/>
      <c r="F2" s="33"/>
      <c r="G2" s="33"/>
      <c r="H2" s="11"/>
    </row>
    <row r="4" spans="1:8" ht="102" customHeight="1" x14ac:dyDescent="0.3">
      <c r="A4" s="39" t="s">
        <v>56</v>
      </c>
      <c r="B4" s="39"/>
      <c r="C4" s="39"/>
      <c r="D4" s="39"/>
      <c r="E4" s="39"/>
      <c r="F4" s="39"/>
      <c r="G4" s="40"/>
      <c r="H4" s="40"/>
    </row>
    <row r="5" spans="1:8" ht="22.15" customHeight="1" x14ac:dyDescent="0.3">
      <c r="A5" s="39" t="s">
        <v>3</v>
      </c>
      <c r="B5" s="40"/>
      <c r="C5" s="40"/>
      <c r="D5" s="40"/>
      <c r="E5" s="40"/>
      <c r="F5" s="40"/>
      <c r="G5" s="40"/>
      <c r="H5" s="40"/>
    </row>
    <row r="6" spans="1:8" ht="18.75" x14ac:dyDescent="0.3">
      <c r="A6" s="8"/>
      <c r="B6" s="8"/>
      <c r="C6" s="8"/>
      <c r="D6" s="8"/>
      <c r="E6" s="8"/>
      <c r="F6" s="8"/>
      <c r="G6" s="8"/>
      <c r="H6" s="8"/>
    </row>
    <row r="7" spans="1:8" ht="59.25" customHeight="1" x14ac:dyDescent="0.25">
      <c r="A7" s="9" t="s">
        <v>0</v>
      </c>
      <c r="B7" s="34" t="s">
        <v>47</v>
      </c>
      <c r="C7" s="35"/>
      <c r="D7" s="35"/>
      <c r="E7" s="35"/>
      <c r="F7" s="35"/>
      <c r="G7" s="35"/>
      <c r="H7" s="36"/>
    </row>
    <row r="8" spans="1:8" ht="33" customHeight="1" x14ac:dyDescent="0.25">
      <c r="A8" s="9" t="s">
        <v>1</v>
      </c>
      <c r="B8" s="41" t="s">
        <v>26</v>
      </c>
      <c r="C8" s="42"/>
      <c r="D8" s="42"/>
      <c r="E8" s="42"/>
      <c r="F8" s="42"/>
      <c r="G8" s="42"/>
      <c r="H8" s="43"/>
    </row>
    <row r="9" spans="1:8" ht="49.5" customHeight="1" x14ac:dyDescent="0.25">
      <c r="A9" s="37" t="s">
        <v>2</v>
      </c>
      <c r="B9" s="34" t="s">
        <v>54</v>
      </c>
      <c r="C9" s="35"/>
      <c r="D9" s="35"/>
      <c r="E9" s="35"/>
      <c r="F9" s="35"/>
      <c r="G9" s="35"/>
      <c r="H9" s="36"/>
    </row>
    <row r="10" spans="1:8" ht="57" customHeight="1" x14ac:dyDescent="0.25">
      <c r="A10" s="38"/>
      <c r="B10" s="34" t="s">
        <v>53</v>
      </c>
      <c r="C10" s="35"/>
      <c r="D10" s="35"/>
      <c r="E10" s="35"/>
      <c r="F10" s="35"/>
      <c r="G10" s="35"/>
      <c r="H10" s="36"/>
    </row>
  </sheetData>
  <mergeCells count="8">
    <mergeCell ref="B1:G2"/>
    <mergeCell ref="B10:H10"/>
    <mergeCell ref="A9:A10"/>
    <mergeCell ref="B9:H9"/>
    <mergeCell ref="A5:H5"/>
    <mergeCell ref="A4:H4"/>
    <mergeCell ref="B7:H7"/>
    <mergeCell ref="B8:H8"/>
  </mergeCells>
  <phoneticPr fontId="4" type="noConversion"/>
  <pageMargins left="1.1811023622047245" right="0.59055118110236227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0"/>
  <sheetViews>
    <sheetView workbookViewId="0">
      <selection activeCell="B10" sqref="B10"/>
    </sheetView>
  </sheetViews>
  <sheetFormatPr defaultColWidth="9.140625" defaultRowHeight="15.75" x14ac:dyDescent="0.25"/>
  <cols>
    <col min="1" max="1" width="5.28515625" style="2" customWidth="1"/>
    <col min="2" max="2" width="28.85546875" style="2" customWidth="1"/>
    <col min="3" max="3" width="13.7109375" style="2" customWidth="1"/>
    <col min="4" max="4" width="14" style="2" customWidth="1"/>
    <col min="5" max="5" width="11.85546875" style="2" customWidth="1"/>
    <col min="6" max="6" width="7.42578125" style="2" customWidth="1"/>
    <col min="7" max="7" width="7.5703125" style="2" customWidth="1"/>
    <col min="8" max="8" width="7.42578125" style="2" customWidth="1"/>
    <col min="9" max="9" width="7.28515625" style="2" customWidth="1"/>
    <col min="10" max="10" width="7.140625" style="2" customWidth="1"/>
    <col min="11" max="11" width="7.5703125" style="2" customWidth="1"/>
    <col min="12" max="12" width="21.7109375" style="2" customWidth="1"/>
    <col min="13" max="16384" width="9.140625" style="2"/>
  </cols>
  <sheetData>
    <row r="3" spans="1:12" ht="30.75" customHeight="1" x14ac:dyDescent="0.25">
      <c r="A3" s="44" t="s">
        <v>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2" ht="18.75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2" ht="28.5" customHeight="1" x14ac:dyDescent="0.25">
      <c r="A5" s="48" t="s">
        <v>11</v>
      </c>
      <c r="B5" s="45" t="s">
        <v>9</v>
      </c>
      <c r="C5" s="48" t="s">
        <v>8</v>
      </c>
      <c r="D5" s="48" t="s">
        <v>7</v>
      </c>
      <c r="E5" s="48" t="s">
        <v>27</v>
      </c>
      <c r="F5" s="51" t="s">
        <v>5</v>
      </c>
      <c r="G5" s="52"/>
      <c r="H5" s="52"/>
      <c r="I5" s="52"/>
      <c r="J5" s="52"/>
      <c r="K5" s="53"/>
      <c r="L5" s="48" t="s">
        <v>4</v>
      </c>
    </row>
    <row r="6" spans="1:12" ht="16.899999999999999" customHeight="1" x14ac:dyDescent="0.3">
      <c r="A6" s="49"/>
      <c r="B6" s="46"/>
      <c r="C6" s="49"/>
      <c r="D6" s="49"/>
      <c r="E6" s="49"/>
      <c r="F6" s="18">
        <v>2026</v>
      </c>
      <c r="G6" s="26">
        <v>2027</v>
      </c>
      <c r="H6" s="26">
        <v>2028</v>
      </c>
      <c r="I6" s="26">
        <v>2029</v>
      </c>
      <c r="J6" s="26">
        <v>2030</v>
      </c>
      <c r="K6" s="26">
        <v>2031</v>
      </c>
      <c r="L6" s="49"/>
    </row>
    <row r="7" spans="1:12" ht="31.5" customHeight="1" x14ac:dyDescent="0.25">
      <c r="A7" s="50"/>
      <c r="B7" s="47"/>
      <c r="C7" s="50"/>
      <c r="D7" s="50"/>
      <c r="E7" s="50"/>
      <c r="F7" s="17" t="s">
        <v>6</v>
      </c>
      <c r="G7" s="17" t="s">
        <v>6</v>
      </c>
      <c r="H7" s="17" t="s">
        <v>6</v>
      </c>
      <c r="I7" s="17" t="s">
        <v>6</v>
      </c>
      <c r="J7" s="17" t="s">
        <v>6</v>
      </c>
      <c r="K7" s="17" t="s">
        <v>6</v>
      </c>
      <c r="L7" s="50"/>
    </row>
    <row r="8" spans="1:12" ht="18.75" x14ac:dyDescent="0.3">
      <c r="A8" s="18">
        <v>1</v>
      </c>
      <c r="B8" s="30"/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8">
        <v>9</v>
      </c>
      <c r="J8" s="18">
        <v>10</v>
      </c>
      <c r="K8" s="18">
        <v>11</v>
      </c>
      <c r="L8" s="18">
        <v>12</v>
      </c>
    </row>
    <row r="9" spans="1:12" ht="157.5" customHeight="1" x14ac:dyDescent="0.25">
      <c r="A9" s="31" t="s">
        <v>10</v>
      </c>
      <c r="B9" s="32" t="s">
        <v>37</v>
      </c>
      <c r="C9" s="31" t="s">
        <v>38</v>
      </c>
      <c r="D9" s="23" t="s">
        <v>33</v>
      </c>
      <c r="E9" s="24" t="s">
        <v>26</v>
      </c>
      <c r="F9" s="24" t="s">
        <v>26</v>
      </c>
      <c r="G9" s="24">
        <v>1</v>
      </c>
      <c r="H9" s="24">
        <v>1</v>
      </c>
      <c r="I9" s="24" t="s">
        <v>26</v>
      </c>
      <c r="J9" s="24" t="s">
        <v>26</v>
      </c>
      <c r="K9" s="24" t="s">
        <v>26</v>
      </c>
      <c r="L9" s="25" t="s">
        <v>39</v>
      </c>
    </row>
    <row r="10" spans="1:12" ht="105.75" customHeight="1" x14ac:dyDescent="0.25">
      <c r="A10" s="26" t="s">
        <v>31</v>
      </c>
      <c r="B10" s="28" t="s">
        <v>51</v>
      </c>
      <c r="C10" s="31" t="s">
        <v>38</v>
      </c>
      <c r="D10" s="26" t="s">
        <v>28</v>
      </c>
      <c r="E10" s="26">
        <v>15.8</v>
      </c>
      <c r="F10" s="26">
        <v>15.3</v>
      </c>
      <c r="G10" s="26">
        <v>14.8</v>
      </c>
      <c r="H10" s="26">
        <v>14.3</v>
      </c>
      <c r="I10" s="26">
        <v>13.8</v>
      </c>
      <c r="J10" s="26">
        <v>13.3</v>
      </c>
      <c r="K10" s="26">
        <v>12.8</v>
      </c>
      <c r="L10" s="23" t="s">
        <v>29</v>
      </c>
    </row>
  </sheetData>
  <mergeCells count="8">
    <mergeCell ref="A3:L3"/>
    <mergeCell ref="B5:B7"/>
    <mergeCell ref="L5:L7"/>
    <mergeCell ref="A5:A7"/>
    <mergeCell ref="F5:K5"/>
    <mergeCell ref="E5:E7"/>
    <mergeCell ref="D5:D7"/>
    <mergeCell ref="C5:C7"/>
  </mergeCells>
  <pageMargins left="1.1811023622047245" right="0.59055118110236227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1"/>
  <sheetViews>
    <sheetView topLeftCell="A10" zoomScale="136" zoomScaleNormal="136" workbookViewId="0">
      <selection activeCell="A2" sqref="A2:L2"/>
    </sheetView>
  </sheetViews>
  <sheetFormatPr defaultColWidth="9.140625" defaultRowHeight="15" x14ac:dyDescent="0.25"/>
  <cols>
    <col min="1" max="1" width="5.7109375" style="1" customWidth="1"/>
    <col min="2" max="2" width="35.28515625" style="1" customWidth="1"/>
    <col min="3" max="3" width="19" style="1" customWidth="1"/>
    <col min="4" max="4" width="34.140625" style="1" customWidth="1"/>
    <col min="5" max="5" width="16.85546875" style="1" customWidth="1"/>
    <col min="6" max="6" width="11.85546875" style="1" customWidth="1"/>
    <col min="7" max="12" width="8.5703125" style="1" customWidth="1"/>
    <col min="13" max="16384" width="9.140625" style="1"/>
  </cols>
  <sheetData>
    <row r="2" spans="1:12" ht="18.75" x14ac:dyDescent="0.25">
      <c r="A2" s="39" t="s">
        <v>35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4" spans="1:12" ht="25.9" customHeight="1" x14ac:dyDescent="0.25">
      <c r="A4" s="48" t="s">
        <v>11</v>
      </c>
      <c r="B4" s="54" t="s">
        <v>15</v>
      </c>
      <c r="C4" s="48" t="s">
        <v>14</v>
      </c>
      <c r="D4" s="48" t="s">
        <v>13</v>
      </c>
      <c r="E4" s="48" t="s">
        <v>7</v>
      </c>
      <c r="F4" s="48" t="s">
        <v>30</v>
      </c>
      <c r="G4" s="51" t="s">
        <v>12</v>
      </c>
      <c r="H4" s="52"/>
      <c r="I4" s="52"/>
      <c r="J4" s="52"/>
      <c r="K4" s="52"/>
      <c r="L4" s="53"/>
    </row>
    <row r="5" spans="1:12" ht="33" customHeight="1" x14ac:dyDescent="0.25">
      <c r="A5" s="50"/>
      <c r="B5" s="55"/>
      <c r="C5" s="50"/>
      <c r="D5" s="50"/>
      <c r="E5" s="50"/>
      <c r="F5" s="50"/>
      <c r="G5" s="17">
        <v>2026</v>
      </c>
      <c r="H5" s="17">
        <v>2027</v>
      </c>
      <c r="I5" s="17">
        <v>2028</v>
      </c>
      <c r="J5" s="17">
        <v>2029</v>
      </c>
      <c r="K5" s="17">
        <v>2030</v>
      </c>
      <c r="L5" s="17">
        <v>2031</v>
      </c>
    </row>
    <row r="6" spans="1:12" ht="18.75" x14ac:dyDescent="0.3">
      <c r="A6" s="18">
        <v>1</v>
      </c>
      <c r="B6" s="19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8">
        <v>12</v>
      </c>
    </row>
    <row r="7" spans="1:12" ht="24" customHeight="1" x14ac:dyDescent="0.25">
      <c r="A7" s="20" t="s">
        <v>10</v>
      </c>
      <c r="B7" s="34" t="s">
        <v>54</v>
      </c>
      <c r="C7" s="35"/>
      <c r="D7" s="35"/>
      <c r="E7" s="35"/>
      <c r="F7" s="35"/>
      <c r="G7" s="35"/>
      <c r="H7" s="35"/>
      <c r="I7" s="35"/>
      <c r="J7" s="35"/>
      <c r="K7" s="35"/>
      <c r="L7" s="36"/>
    </row>
    <row r="8" spans="1:12" ht="117" customHeight="1" x14ac:dyDescent="0.25">
      <c r="A8" s="21" t="s">
        <v>23</v>
      </c>
      <c r="B8" s="22" t="s">
        <v>40</v>
      </c>
      <c r="C8" s="22" t="s">
        <v>32</v>
      </c>
      <c r="D8" s="10" t="s">
        <v>41</v>
      </c>
      <c r="E8" s="23" t="s">
        <v>33</v>
      </c>
      <c r="F8" s="24" t="s">
        <v>26</v>
      </c>
      <c r="G8" s="24" t="s">
        <v>26</v>
      </c>
      <c r="H8" s="24">
        <v>1</v>
      </c>
      <c r="I8" s="24">
        <v>1</v>
      </c>
      <c r="J8" s="24" t="s">
        <v>26</v>
      </c>
      <c r="K8" s="24" t="s">
        <v>26</v>
      </c>
      <c r="L8" s="24" t="s">
        <v>26</v>
      </c>
    </row>
    <row r="9" spans="1:12" ht="25.5" customHeight="1" x14ac:dyDescent="0.25">
      <c r="A9" s="21" t="s">
        <v>31</v>
      </c>
      <c r="B9" s="41" t="s">
        <v>53</v>
      </c>
      <c r="C9" s="42"/>
      <c r="D9" s="42"/>
      <c r="E9" s="42"/>
      <c r="F9" s="42"/>
      <c r="G9" s="42"/>
      <c r="H9" s="42"/>
      <c r="I9" s="42"/>
      <c r="J9" s="42"/>
      <c r="K9" s="42"/>
      <c r="L9" s="43"/>
    </row>
    <row r="10" spans="1:12" ht="192.75" customHeight="1" x14ac:dyDescent="0.25">
      <c r="A10" s="21" t="s">
        <v>43</v>
      </c>
      <c r="B10" s="10" t="s">
        <v>42</v>
      </c>
      <c r="C10" s="25" t="s">
        <v>32</v>
      </c>
      <c r="D10" s="10" t="s">
        <v>52</v>
      </c>
      <c r="E10" s="26" t="s">
        <v>28</v>
      </c>
      <c r="F10" s="26">
        <v>15.8</v>
      </c>
      <c r="G10" s="26">
        <v>15.3</v>
      </c>
      <c r="H10" s="26">
        <v>14.8</v>
      </c>
      <c r="I10" s="26">
        <v>14.3</v>
      </c>
      <c r="J10" s="26">
        <v>13.8</v>
      </c>
      <c r="K10" s="26">
        <v>13.3</v>
      </c>
      <c r="L10" s="26">
        <v>12.8</v>
      </c>
    </row>
    <row r="11" spans="1:12" ht="118.5" customHeight="1" x14ac:dyDescent="0.25">
      <c r="A11" s="26" t="s">
        <v>45</v>
      </c>
      <c r="B11" s="27" t="s">
        <v>44</v>
      </c>
      <c r="C11" s="28" t="s">
        <v>32</v>
      </c>
      <c r="D11" s="28" t="s">
        <v>46</v>
      </c>
      <c r="E11" s="23" t="s">
        <v>33</v>
      </c>
      <c r="F11" s="29" t="s">
        <v>26</v>
      </c>
      <c r="G11" s="29" t="s">
        <v>26</v>
      </c>
      <c r="H11" s="29" t="s">
        <v>26</v>
      </c>
      <c r="I11" s="29">
        <v>3</v>
      </c>
      <c r="J11" s="29">
        <v>3</v>
      </c>
      <c r="K11" s="29">
        <v>3</v>
      </c>
      <c r="L11" s="29">
        <v>3</v>
      </c>
    </row>
  </sheetData>
  <mergeCells count="10">
    <mergeCell ref="B9:L9"/>
    <mergeCell ref="B7:L7"/>
    <mergeCell ref="A2:L2"/>
    <mergeCell ref="G4:L4"/>
    <mergeCell ref="F4:F5"/>
    <mergeCell ref="E4:E5"/>
    <mergeCell ref="D4:D5"/>
    <mergeCell ref="C4:C5"/>
    <mergeCell ref="B4:B5"/>
    <mergeCell ref="A4:A5"/>
  </mergeCells>
  <pageMargins left="1.1811023622047245" right="0.59055118110236227" top="0.74803149606299213" bottom="0.74803149606299213" header="0.31496062992125984" footer="0.31496062992125984"/>
  <pageSetup paperSize="9" scale="7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8"/>
  <sheetViews>
    <sheetView topLeftCell="A19" zoomScale="140" zoomScaleNormal="140" workbookViewId="0">
      <selection activeCell="A2" sqref="A2:I2"/>
    </sheetView>
  </sheetViews>
  <sheetFormatPr defaultColWidth="9.140625" defaultRowHeight="15" x14ac:dyDescent="0.25"/>
  <cols>
    <col min="1" max="1" width="4" style="1" customWidth="1"/>
    <col min="2" max="2" width="25" style="1" customWidth="1"/>
    <col min="3" max="3" width="8.7109375" style="1" customWidth="1"/>
    <col min="4" max="4" width="8.5703125" style="1" customWidth="1"/>
    <col min="5" max="5" width="8.7109375" style="1" customWidth="1"/>
    <col min="6" max="6" width="7.7109375" style="1" customWidth="1"/>
    <col min="7" max="7" width="8.140625" style="1" customWidth="1"/>
    <col min="8" max="8" width="7.42578125" style="1" customWidth="1"/>
    <col min="9" max="9" width="9.7109375" style="1" customWidth="1"/>
    <col min="10" max="16384" width="9.140625" style="1"/>
  </cols>
  <sheetData>
    <row r="2" spans="1:10" ht="18.75" x14ac:dyDescent="0.25">
      <c r="A2" s="39" t="s">
        <v>36</v>
      </c>
      <c r="B2" s="39"/>
      <c r="C2" s="39"/>
      <c r="D2" s="39"/>
      <c r="E2" s="39"/>
      <c r="F2" s="39"/>
      <c r="G2" s="39"/>
      <c r="H2" s="39"/>
      <c r="I2" s="39"/>
      <c r="J2" s="4"/>
    </row>
    <row r="4" spans="1:10" ht="33.6" customHeight="1" x14ac:dyDescent="0.25">
      <c r="A4" s="65" t="s">
        <v>24</v>
      </c>
      <c r="B4" s="67" t="s">
        <v>18</v>
      </c>
      <c r="C4" s="62" t="s">
        <v>17</v>
      </c>
      <c r="D4" s="63"/>
      <c r="E4" s="63"/>
      <c r="F4" s="63"/>
      <c r="G4" s="63"/>
      <c r="H4" s="64"/>
      <c r="I4" s="65" t="s">
        <v>16</v>
      </c>
    </row>
    <row r="5" spans="1:10" ht="50.25" customHeight="1" x14ac:dyDescent="0.25">
      <c r="A5" s="66"/>
      <c r="B5" s="68"/>
      <c r="C5" s="3">
        <v>2026</v>
      </c>
      <c r="D5" s="3">
        <v>2027</v>
      </c>
      <c r="E5" s="3">
        <v>2028</v>
      </c>
      <c r="F5" s="3">
        <v>2029</v>
      </c>
      <c r="G5" s="3">
        <v>2030</v>
      </c>
      <c r="H5" s="3">
        <v>2031</v>
      </c>
      <c r="I5" s="66"/>
    </row>
    <row r="6" spans="1:10" ht="15.75" x14ac:dyDescent="0.25">
      <c r="A6" s="3">
        <v>1</v>
      </c>
      <c r="B6" s="6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</row>
    <row r="7" spans="1:10" ht="15.75" x14ac:dyDescent="0.25">
      <c r="A7" s="3" t="s">
        <v>10</v>
      </c>
      <c r="B7" s="59" t="s">
        <v>55</v>
      </c>
      <c r="C7" s="60"/>
      <c r="D7" s="60"/>
      <c r="E7" s="60"/>
      <c r="F7" s="60"/>
      <c r="G7" s="60"/>
      <c r="H7" s="60"/>
      <c r="I7" s="61"/>
    </row>
    <row r="8" spans="1:10" ht="76.5" customHeight="1" x14ac:dyDescent="0.25">
      <c r="A8" s="56" t="s">
        <v>23</v>
      </c>
      <c r="B8" s="5" t="s">
        <v>48</v>
      </c>
      <c r="C8" s="12">
        <f>SUM(C9:C12)</f>
        <v>15066.2264</v>
      </c>
      <c r="D8" s="12">
        <f t="shared" ref="D8:H8" si="0">SUM(D9:D12)</f>
        <v>23187.119999999999</v>
      </c>
      <c r="E8" s="12">
        <f t="shared" si="0"/>
        <v>16230.98</v>
      </c>
      <c r="F8" s="12">
        <f t="shared" si="0"/>
        <v>0</v>
      </c>
      <c r="G8" s="12">
        <f t="shared" si="0"/>
        <v>0</v>
      </c>
      <c r="H8" s="12">
        <f t="shared" si="0"/>
        <v>0</v>
      </c>
      <c r="I8" s="12">
        <f>SUM(I9:I12)</f>
        <v>54484.326399999991</v>
      </c>
    </row>
    <row r="9" spans="1:10" ht="17.25" customHeight="1" x14ac:dyDescent="0.25">
      <c r="A9" s="57"/>
      <c r="B9" s="5" t="s">
        <v>21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f>SUM(C9:H9)</f>
        <v>0</v>
      </c>
    </row>
    <row r="10" spans="1:10" ht="15.75" x14ac:dyDescent="0.25">
      <c r="A10" s="57"/>
      <c r="B10" s="5" t="s">
        <v>19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f t="shared" ref="I10:I12" si="1">SUM(C10:H10)</f>
        <v>0</v>
      </c>
    </row>
    <row r="11" spans="1:10" ht="15.75" x14ac:dyDescent="0.25">
      <c r="A11" s="57"/>
      <c r="B11" s="5" t="s">
        <v>20</v>
      </c>
      <c r="C11" s="12">
        <f>7798.16*1.04+6956.14</f>
        <v>15066.2264</v>
      </c>
      <c r="D11" s="12">
        <f>16230.98+6956.14</f>
        <v>23187.119999999999</v>
      </c>
      <c r="E11" s="12">
        <v>16230.98</v>
      </c>
      <c r="F11" s="12">
        <v>0</v>
      </c>
      <c r="G11" s="12">
        <f t="shared" ref="G11:H11" si="2">F11*1.04</f>
        <v>0</v>
      </c>
      <c r="H11" s="12">
        <f t="shared" si="2"/>
        <v>0</v>
      </c>
      <c r="I11" s="12">
        <f t="shared" si="1"/>
        <v>54484.326399999991</v>
      </c>
    </row>
    <row r="12" spans="1:10" ht="31.5" x14ac:dyDescent="0.25">
      <c r="A12" s="58"/>
      <c r="B12" s="5" t="s">
        <v>22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f t="shared" si="1"/>
        <v>0</v>
      </c>
    </row>
    <row r="13" spans="1:10" ht="15.75" x14ac:dyDescent="0.25">
      <c r="A13" s="13" t="s">
        <v>31</v>
      </c>
      <c r="B13" s="59" t="s">
        <v>53</v>
      </c>
      <c r="C13" s="60"/>
      <c r="D13" s="60"/>
      <c r="E13" s="60"/>
      <c r="F13" s="60"/>
      <c r="G13" s="60"/>
      <c r="H13" s="60"/>
      <c r="I13" s="61"/>
    </row>
    <row r="14" spans="1:10" ht="92.25" customHeight="1" x14ac:dyDescent="0.25">
      <c r="A14" s="56" t="s">
        <v>43</v>
      </c>
      <c r="B14" s="14" t="s">
        <v>49</v>
      </c>
      <c r="C14" s="15">
        <f>SUM(C15:C18)</f>
        <v>37381.5</v>
      </c>
      <c r="D14" s="15">
        <f t="shared" ref="D14:H14" si="3">SUM(D15:D18)</f>
        <v>33213.9</v>
      </c>
      <c r="E14" s="15">
        <f t="shared" si="3"/>
        <v>0</v>
      </c>
      <c r="F14" s="15">
        <f t="shared" si="3"/>
        <v>0</v>
      </c>
      <c r="G14" s="15">
        <f t="shared" si="3"/>
        <v>0</v>
      </c>
      <c r="H14" s="15">
        <f t="shared" si="3"/>
        <v>0</v>
      </c>
      <c r="I14" s="15">
        <f>SUM(I15:I18)</f>
        <v>70595.400000000009</v>
      </c>
    </row>
    <row r="15" spans="1:10" ht="18" customHeight="1" x14ac:dyDescent="0.25">
      <c r="A15" s="57"/>
      <c r="B15" s="5" t="s">
        <v>21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f>SUM(C15:H15)</f>
        <v>0</v>
      </c>
    </row>
    <row r="16" spans="1:10" ht="15.75" x14ac:dyDescent="0.25">
      <c r="A16" s="57"/>
      <c r="B16" s="5" t="s">
        <v>19</v>
      </c>
      <c r="C16" s="15">
        <v>33643.300000000003</v>
      </c>
      <c r="D16" s="15">
        <v>29892.5</v>
      </c>
      <c r="E16" s="15">
        <v>0</v>
      </c>
      <c r="F16" s="15">
        <v>0</v>
      </c>
      <c r="G16" s="15">
        <v>0</v>
      </c>
      <c r="H16" s="15">
        <v>0</v>
      </c>
      <c r="I16" s="15">
        <f t="shared" ref="I16:I18" si="4">SUM(C16:H16)</f>
        <v>63535.8</v>
      </c>
    </row>
    <row r="17" spans="1:9" ht="15.75" x14ac:dyDescent="0.25">
      <c r="A17" s="57"/>
      <c r="B17" s="5" t="s">
        <v>20</v>
      </c>
      <c r="C17" s="15">
        <v>3738.2</v>
      </c>
      <c r="D17" s="15">
        <v>3321.4</v>
      </c>
      <c r="E17" s="15">
        <v>0</v>
      </c>
      <c r="F17" s="15">
        <f>E17*1.04</f>
        <v>0</v>
      </c>
      <c r="G17" s="15">
        <f t="shared" ref="G17:H17" si="5">F17*1.04</f>
        <v>0</v>
      </c>
      <c r="H17" s="15">
        <f t="shared" si="5"/>
        <v>0</v>
      </c>
      <c r="I17" s="15">
        <f t="shared" si="4"/>
        <v>7059.6</v>
      </c>
    </row>
    <row r="18" spans="1:9" ht="31.5" x14ac:dyDescent="0.25">
      <c r="A18" s="58"/>
      <c r="B18" s="5" t="s">
        <v>22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f t="shared" si="4"/>
        <v>0</v>
      </c>
    </row>
    <row r="19" spans="1:9" ht="75" customHeight="1" x14ac:dyDescent="0.25">
      <c r="A19" s="56" t="s">
        <v>45</v>
      </c>
      <c r="B19" s="7" t="s">
        <v>50</v>
      </c>
      <c r="C19" s="15">
        <f>SUM(C20:C23)</f>
        <v>0</v>
      </c>
      <c r="D19" s="15">
        <f t="shared" ref="D19:H19" si="6">SUM(D20:D23)</f>
        <v>0</v>
      </c>
      <c r="E19" s="15">
        <f t="shared" si="6"/>
        <v>1282.8400000000001</v>
      </c>
      <c r="F19" s="15">
        <f t="shared" si="6"/>
        <v>1334.1536000000001</v>
      </c>
      <c r="G19" s="15">
        <f t="shared" si="6"/>
        <v>1387.5197440000002</v>
      </c>
      <c r="H19" s="15">
        <f t="shared" si="6"/>
        <v>1443.0205337600003</v>
      </c>
      <c r="I19" s="15">
        <f>SUM(I20:I23)</f>
        <v>5447.5338777600009</v>
      </c>
    </row>
    <row r="20" spans="1:9" ht="19.5" customHeight="1" x14ac:dyDescent="0.25">
      <c r="A20" s="57"/>
      <c r="B20" s="5" t="s">
        <v>21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f>SUM(C20:H20)</f>
        <v>0</v>
      </c>
    </row>
    <row r="21" spans="1:9" ht="15.75" x14ac:dyDescent="0.25">
      <c r="A21" s="57"/>
      <c r="B21" s="5" t="s">
        <v>19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f t="shared" ref="I21:I23" si="7">SUM(C21:H21)</f>
        <v>0</v>
      </c>
    </row>
    <row r="22" spans="1:9" ht="15.75" x14ac:dyDescent="0.25">
      <c r="A22" s="57"/>
      <c r="B22" s="5" t="s">
        <v>20</v>
      </c>
      <c r="C22" s="15">
        <v>0</v>
      </c>
      <c r="D22" s="15">
        <v>0</v>
      </c>
      <c r="E22" s="15">
        <f>1233.5*1.04</f>
        <v>1282.8400000000001</v>
      </c>
      <c r="F22" s="15">
        <f>E22*1.04</f>
        <v>1334.1536000000001</v>
      </c>
      <c r="G22" s="15">
        <f t="shared" ref="G22:H22" si="8">F22*1.04</f>
        <v>1387.5197440000002</v>
      </c>
      <c r="H22" s="15">
        <f t="shared" si="8"/>
        <v>1443.0205337600003</v>
      </c>
      <c r="I22" s="15">
        <f t="shared" si="7"/>
        <v>5447.5338777600009</v>
      </c>
    </row>
    <row r="23" spans="1:9" ht="31.5" x14ac:dyDescent="0.25">
      <c r="A23" s="58"/>
      <c r="B23" s="5" t="s">
        <v>22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f t="shared" si="7"/>
        <v>0</v>
      </c>
    </row>
    <row r="24" spans="1:9" ht="63" x14ac:dyDescent="0.25">
      <c r="A24" s="3"/>
      <c r="B24" s="5" t="s">
        <v>25</v>
      </c>
      <c r="C24" s="15">
        <f>SUM(C25:C28)</f>
        <v>52447.7264</v>
      </c>
      <c r="D24" s="15">
        <f t="shared" ref="D24:G24" si="9">SUM(D25:D28)</f>
        <v>56401.020000000004</v>
      </c>
      <c r="E24" s="15">
        <f t="shared" si="9"/>
        <v>17513.82</v>
      </c>
      <c r="F24" s="15">
        <f t="shared" si="9"/>
        <v>1334.1536000000001</v>
      </c>
      <c r="G24" s="15">
        <f t="shared" si="9"/>
        <v>1387.5197440000002</v>
      </c>
      <c r="H24" s="15">
        <f>SUM(H25:H28)</f>
        <v>1443.0205337600003</v>
      </c>
      <c r="I24" s="15">
        <f>SUM(I25:I28)</f>
        <v>130527.26027776001</v>
      </c>
    </row>
    <row r="25" spans="1:9" ht="18" customHeight="1" x14ac:dyDescent="0.25">
      <c r="A25" s="16"/>
      <c r="B25" s="5" t="s">
        <v>21</v>
      </c>
      <c r="C25" s="15">
        <f>C9+C15+C20</f>
        <v>0</v>
      </c>
      <c r="D25" s="15">
        <f t="shared" ref="D25:H25" si="10">D9+D15+D20</f>
        <v>0</v>
      </c>
      <c r="E25" s="15">
        <f t="shared" si="10"/>
        <v>0</v>
      </c>
      <c r="F25" s="15">
        <f t="shared" si="10"/>
        <v>0</v>
      </c>
      <c r="G25" s="15">
        <f t="shared" si="10"/>
        <v>0</v>
      </c>
      <c r="H25" s="15">
        <f t="shared" si="10"/>
        <v>0</v>
      </c>
      <c r="I25" s="15">
        <f>SUM(C25:H25)</f>
        <v>0</v>
      </c>
    </row>
    <row r="26" spans="1:9" ht="15.75" x14ac:dyDescent="0.25">
      <c r="A26" s="16"/>
      <c r="B26" s="5" t="s">
        <v>19</v>
      </c>
      <c r="C26" s="15">
        <f t="shared" ref="C26:H28" si="11">C10+C16+C21</f>
        <v>33643.300000000003</v>
      </c>
      <c r="D26" s="15">
        <f t="shared" si="11"/>
        <v>29892.5</v>
      </c>
      <c r="E26" s="15">
        <f t="shared" si="11"/>
        <v>0</v>
      </c>
      <c r="F26" s="15">
        <f t="shared" si="11"/>
        <v>0</v>
      </c>
      <c r="G26" s="15">
        <f t="shared" si="11"/>
        <v>0</v>
      </c>
      <c r="H26" s="15">
        <f t="shared" si="11"/>
        <v>0</v>
      </c>
      <c r="I26" s="15">
        <f>SUM(C26:H26)</f>
        <v>63535.8</v>
      </c>
    </row>
    <row r="27" spans="1:9" ht="15.75" x14ac:dyDescent="0.25">
      <c r="A27" s="16"/>
      <c r="B27" s="5" t="s">
        <v>20</v>
      </c>
      <c r="C27" s="15">
        <f t="shared" si="11"/>
        <v>18804.4264</v>
      </c>
      <c r="D27" s="15">
        <f t="shared" si="11"/>
        <v>26508.52</v>
      </c>
      <c r="E27" s="15">
        <f t="shared" si="11"/>
        <v>17513.82</v>
      </c>
      <c r="F27" s="15">
        <f t="shared" si="11"/>
        <v>1334.1536000000001</v>
      </c>
      <c r="G27" s="15">
        <f t="shared" si="11"/>
        <v>1387.5197440000002</v>
      </c>
      <c r="H27" s="15">
        <f t="shared" si="11"/>
        <v>1443.0205337600003</v>
      </c>
      <c r="I27" s="15">
        <f t="shared" ref="I27:I28" si="12">SUM(C27:H27)</f>
        <v>66991.460277760008</v>
      </c>
    </row>
    <row r="28" spans="1:9" ht="31.5" x14ac:dyDescent="0.25">
      <c r="A28" s="16"/>
      <c r="B28" s="5" t="s">
        <v>22</v>
      </c>
      <c r="C28" s="15">
        <f t="shared" si="11"/>
        <v>0</v>
      </c>
      <c r="D28" s="15">
        <f t="shared" si="11"/>
        <v>0</v>
      </c>
      <c r="E28" s="15">
        <f t="shared" si="11"/>
        <v>0</v>
      </c>
      <c r="F28" s="15">
        <f t="shared" si="11"/>
        <v>0</v>
      </c>
      <c r="G28" s="15">
        <f t="shared" si="11"/>
        <v>0</v>
      </c>
      <c r="H28" s="15">
        <f t="shared" si="11"/>
        <v>0</v>
      </c>
      <c r="I28" s="15">
        <f t="shared" si="12"/>
        <v>0</v>
      </c>
    </row>
  </sheetData>
  <mergeCells count="10">
    <mergeCell ref="A19:A23"/>
    <mergeCell ref="A8:A12"/>
    <mergeCell ref="A14:A18"/>
    <mergeCell ref="A2:I2"/>
    <mergeCell ref="B7:I7"/>
    <mergeCell ref="C4:H4"/>
    <mergeCell ref="I4:I5"/>
    <mergeCell ref="B4:B5"/>
    <mergeCell ref="A4:A5"/>
    <mergeCell ref="B13:I13"/>
  </mergeCells>
  <pageMargins left="1.1811023622047245" right="0.59055118110236227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2025-06-25T04:25:17Z</cp:lastPrinted>
  <dcterms:created xsi:type="dcterms:W3CDTF">2024-09-09T23:09:19Z</dcterms:created>
  <dcterms:modified xsi:type="dcterms:W3CDTF">2025-07-01T04:56:06Z</dcterms:modified>
</cp:coreProperties>
</file>