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3\Постановление администрации 425\"/>
    </mc:Choice>
  </mc:AlternateContent>
  <bookViews>
    <workbookView xWindow="-120" yWindow="-120" windowWidth="38640" windowHeight="21240" activeTab="2"/>
  </bookViews>
  <sheets>
    <sheet name="Приложение 1" sheetId="5" r:id="rId1"/>
    <sheet name="Приложение 2" sheetId="6" r:id="rId2"/>
    <sheet name="Приложение 3" sheetId="1" r:id="rId3"/>
  </sheets>
  <calcPr calcId="152511"/>
</workbook>
</file>

<file path=xl/calcChain.xml><?xml version="1.0" encoding="utf-8"?>
<calcChain xmlns="http://schemas.openxmlformats.org/spreadsheetml/2006/main">
  <c r="I6" i="1" l="1"/>
  <c r="K21" i="1" l="1"/>
  <c r="E21" i="1" s="1"/>
  <c r="E46" i="1"/>
  <c r="E45" i="1" s="1"/>
  <c r="E44" i="1"/>
  <c r="E43" i="1" s="1"/>
  <c r="E42" i="1"/>
  <c r="E41" i="1" s="1"/>
  <c r="E40" i="1"/>
  <c r="E39" i="1" s="1"/>
  <c r="E37" i="1"/>
  <c r="E29" i="1"/>
  <c r="E25" i="1"/>
  <c r="E24" i="1" s="1"/>
  <c r="E23" i="1"/>
  <c r="E22" i="1" s="1"/>
  <c r="R62" i="1"/>
  <c r="R50" i="1"/>
  <c r="R49" i="1" s="1"/>
  <c r="R45" i="1"/>
  <c r="R43" i="1"/>
  <c r="R41" i="1"/>
  <c r="R39" i="1"/>
  <c r="R36" i="1"/>
  <c r="R31" i="1"/>
  <c r="R30" i="1" s="1"/>
  <c r="R28" i="1"/>
  <c r="R24" i="1"/>
  <c r="R22" i="1"/>
  <c r="R20" i="1"/>
  <c r="Q62" i="1"/>
  <c r="Q50" i="1"/>
  <c r="Q49" i="1" s="1"/>
  <c r="Q45" i="1"/>
  <c r="Q43" i="1"/>
  <c r="Q41" i="1"/>
  <c r="Q39" i="1"/>
  <c r="Q36" i="1"/>
  <c r="Q31" i="1"/>
  <c r="Q28" i="1"/>
  <c r="Q24" i="1"/>
  <c r="Q22" i="1"/>
  <c r="Q20" i="1"/>
  <c r="F39" i="1"/>
  <c r="G39" i="1"/>
  <c r="H39" i="1"/>
  <c r="I39" i="1"/>
  <c r="J39" i="1"/>
  <c r="K39" i="1"/>
  <c r="L39" i="1"/>
  <c r="M39" i="1"/>
  <c r="N39" i="1"/>
  <c r="O39" i="1"/>
  <c r="P39" i="1"/>
  <c r="I24" i="1"/>
  <c r="J24" i="1"/>
  <c r="L24" i="1"/>
  <c r="H31" i="1"/>
  <c r="H30" i="1" s="1"/>
  <c r="H50" i="1"/>
  <c r="F62" i="1"/>
  <c r="G62" i="1"/>
  <c r="H62" i="1"/>
  <c r="I62" i="1"/>
  <c r="J62" i="1"/>
  <c r="K62" i="1"/>
  <c r="L62" i="1"/>
  <c r="M62" i="1"/>
  <c r="N62" i="1"/>
  <c r="O62" i="1"/>
  <c r="P62" i="1"/>
  <c r="H49" i="1"/>
  <c r="F50" i="1"/>
  <c r="F49" i="1" s="1"/>
  <c r="G50" i="1"/>
  <c r="G49" i="1" s="1"/>
  <c r="I50" i="1"/>
  <c r="J50" i="1"/>
  <c r="J49" i="1" s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F31" i="1"/>
  <c r="F30" i="1" s="1"/>
  <c r="G31" i="1"/>
  <c r="G30" i="1" s="1"/>
  <c r="I31" i="1"/>
  <c r="I30" i="1" s="1"/>
  <c r="J31" i="1"/>
  <c r="J30" i="1" s="1"/>
  <c r="L31" i="1"/>
  <c r="L30" i="1" s="1"/>
  <c r="M31" i="1"/>
  <c r="M30" i="1" s="1"/>
  <c r="N31" i="1"/>
  <c r="N30" i="1" s="1"/>
  <c r="O31" i="1"/>
  <c r="O30" i="1" s="1"/>
  <c r="P31" i="1"/>
  <c r="P30" i="1" s="1"/>
  <c r="E67" i="1"/>
  <c r="E64" i="1"/>
  <c r="E62" i="1" s="1"/>
  <c r="E32" i="1"/>
  <c r="E51" i="1"/>
  <c r="F45" i="1"/>
  <c r="G45" i="1"/>
  <c r="H45" i="1"/>
  <c r="I45" i="1"/>
  <c r="J45" i="1"/>
  <c r="K45" i="1"/>
  <c r="L45" i="1"/>
  <c r="M45" i="1"/>
  <c r="N45" i="1"/>
  <c r="O45" i="1"/>
  <c r="P45" i="1"/>
  <c r="F43" i="1"/>
  <c r="G43" i="1"/>
  <c r="H43" i="1"/>
  <c r="I43" i="1"/>
  <c r="J43" i="1"/>
  <c r="K43" i="1"/>
  <c r="L43" i="1"/>
  <c r="M43" i="1"/>
  <c r="N43" i="1"/>
  <c r="O43" i="1"/>
  <c r="P43" i="1"/>
  <c r="F41" i="1"/>
  <c r="G41" i="1"/>
  <c r="H41" i="1"/>
  <c r="I41" i="1"/>
  <c r="J41" i="1"/>
  <c r="K41" i="1"/>
  <c r="L41" i="1"/>
  <c r="M41" i="1"/>
  <c r="N41" i="1"/>
  <c r="O41" i="1"/>
  <c r="P41" i="1"/>
  <c r="F36" i="1"/>
  <c r="G36" i="1"/>
  <c r="H36" i="1"/>
  <c r="I36" i="1"/>
  <c r="J36" i="1"/>
  <c r="K36" i="1"/>
  <c r="L36" i="1"/>
  <c r="M36" i="1"/>
  <c r="N36" i="1"/>
  <c r="O36" i="1"/>
  <c r="P36" i="1"/>
  <c r="E28" i="1"/>
  <c r="F28" i="1"/>
  <c r="G28" i="1"/>
  <c r="H28" i="1"/>
  <c r="I28" i="1"/>
  <c r="J28" i="1"/>
  <c r="K28" i="1"/>
  <c r="L28" i="1"/>
  <c r="M28" i="1"/>
  <c r="N28" i="1"/>
  <c r="O28" i="1"/>
  <c r="P28" i="1"/>
  <c r="F24" i="1"/>
  <c r="G24" i="1"/>
  <c r="H24" i="1"/>
  <c r="K24" i="1"/>
  <c r="M24" i="1"/>
  <c r="N24" i="1"/>
  <c r="O24" i="1"/>
  <c r="P24" i="1"/>
  <c r="F22" i="1"/>
  <c r="G22" i="1"/>
  <c r="H22" i="1"/>
  <c r="I22" i="1"/>
  <c r="J22" i="1"/>
  <c r="K22" i="1"/>
  <c r="L22" i="1"/>
  <c r="M22" i="1"/>
  <c r="N22" i="1"/>
  <c r="O22" i="1"/>
  <c r="P22" i="1"/>
  <c r="G20" i="1"/>
  <c r="H20" i="1"/>
  <c r="I20" i="1"/>
  <c r="J20" i="1"/>
  <c r="L20" i="1"/>
  <c r="M20" i="1"/>
  <c r="N20" i="1"/>
  <c r="O20" i="1"/>
  <c r="P20" i="1"/>
  <c r="F20" i="1"/>
  <c r="H66" i="1" l="1"/>
  <c r="H65" i="1" s="1"/>
  <c r="Q66" i="1"/>
  <c r="Q65" i="1" s="1"/>
  <c r="E31" i="1"/>
  <c r="K20" i="1"/>
  <c r="K31" i="1"/>
  <c r="K30" i="1" s="1"/>
  <c r="J66" i="1"/>
  <c r="J65" i="1" s="1"/>
  <c r="M66" i="1"/>
  <c r="M65" i="1" s="1"/>
  <c r="E50" i="1"/>
  <c r="E49" i="1" s="1"/>
  <c r="E30" i="1"/>
  <c r="Q30" i="1"/>
  <c r="L66" i="1"/>
  <c r="L65" i="1" s="1"/>
  <c r="R66" i="1"/>
  <c r="R65" i="1" s="1"/>
  <c r="I66" i="1"/>
  <c r="I65" i="1" s="1"/>
  <c r="N66" i="1"/>
  <c r="N65" i="1" s="1"/>
  <c r="G66" i="1"/>
  <c r="G65" i="1" s="1"/>
  <c r="P66" i="1"/>
  <c r="P65" i="1" s="1"/>
  <c r="F66" i="1"/>
  <c r="F65" i="1" s="1"/>
  <c r="I49" i="1"/>
  <c r="E20" i="1"/>
  <c r="O66" i="1"/>
  <c r="O65" i="1" s="1"/>
  <c r="E36" i="1"/>
  <c r="K66" i="1" l="1"/>
  <c r="K65" i="1" s="1"/>
  <c r="E66" i="1"/>
  <c r="E65" i="1" s="1"/>
</calcChain>
</file>

<file path=xl/sharedStrings.xml><?xml version="1.0" encoding="utf-8"?>
<sst xmlns="http://schemas.openxmlformats.org/spreadsheetml/2006/main" count="302" uniqueCount="167">
  <si>
    <t xml:space="preserve">Главный распорядитель финансовых средств/Ответственный исполнитель </t>
  </si>
  <si>
    <t>Объемы финансирования (тыс. руб.)</t>
  </si>
  <si>
    <t>Источник финансирования</t>
  </si>
  <si>
    <t>Всего</t>
  </si>
  <si>
    <t>в том числе:</t>
  </si>
  <si>
    <t xml:space="preserve"> 1.1.</t>
  </si>
  <si>
    <t>Курсовая подготовка и переподготовка в области профилактики наркомании</t>
  </si>
  <si>
    <t xml:space="preserve">МБ </t>
  </si>
  <si>
    <t>1.2.</t>
  </si>
  <si>
    <t>Проведение семинаров – практикумов для педагогов учреждений образования</t>
  </si>
  <si>
    <t>1.3.</t>
  </si>
  <si>
    <t>Организация и проведение районных, и участие в областных научно – профилактических конференциях, семинарах работников образования по проблемам антинаркотической профилактической работы с обучающимися</t>
  </si>
  <si>
    <t xml:space="preserve"> МБ  </t>
  </si>
  <si>
    <t>1.4.</t>
  </si>
  <si>
    <t>Организация родительского всеобуча по вопросам профилактики несовершеннолетних, злоупотребляющих психоактивными веществами</t>
  </si>
  <si>
    <t>ГБУЗ Ногликская ЦРБ</t>
  </si>
  <si>
    <t>Без затрат</t>
  </si>
  <si>
    <t>МБ</t>
  </si>
  <si>
    <t>1.5.</t>
  </si>
  <si>
    <t>Развитие волонтерского движения, организация работы общественных наркологических постов образовательных учреждений</t>
  </si>
  <si>
    <t>1.6.</t>
  </si>
  <si>
    <t xml:space="preserve">Участие в областных  мероприятиях для волонтеров </t>
  </si>
  <si>
    <t>2.1.</t>
  </si>
  <si>
    <t>Проведение ранней профилактической работы по формированию здорового образа жизни</t>
  </si>
  <si>
    <t>2.2.</t>
  </si>
  <si>
    <t>Разработка, тиражирование и распространение учебной, методической литературы, иллюстрированных печатных изданий, направленных на профилактику незаконного потребления наркотиков, включая периодические печатные издания</t>
  </si>
  <si>
    <t>2.3.</t>
  </si>
  <si>
    <t>Размещение в средствах массовой информации материалов о проведении антинаркотических мероприятий с обучающимися образовательных учреждений</t>
  </si>
  <si>
    <t>2.4.</t>
  </si>
  <si>
    <t>Организация и проведение районных антинаркотических массовых спортивных мероприятий среди учащихся образовательных учреждений «Спорт против наркотиков»</t>
  </si>
  <si>
    <t>2.5.</t>
  </si>
  <si>
    <t>2.6.</t>
  </si>
  <si>
    <t>Ежегодное проведение мероприятия, посвященного Всемирному Дню борьбы со СПИДом «Я выбираю жизнь»</t>
  </si>
  <si>
    <t>2.7.</t>
  </si>
  <si>
    <t>Создание и показ тематических телепередач, сюжетов и других видеоматериалов по профилактике и противодействию наркомании, популяризация здорового образа жизни. Выпуск печатной продукции (буклеты, наклейки, организация наружной социальной рекламы (баннеры, перетяжки)</t>
  </si>
  <si>
    <t>2.8.</t>
  </si>
  <si>
    <t>Участие в профилактической операции «Подросток»</t>
  </si>
  <si>
    <t>2.9.</t>
  </si>
  <si>
    <t>Организация поддержки деятельности молодежных объединений «Сталкер», «Норма – 21», занимающихся вопросами профилактики употребления ПАВ несовершеннолетним</t>
  </si>
  <si>
    <t>3.1.</t>
  </si>
  <si>
    <t>ОМВД России по Ногликскому району</t>
  </si>
  <si>
    <t>3.2.</t>
  </si>
  <si>
    <t>3.3.</t>
  </si>
  <si>
    <t>3.4.</t>
  </si>
  <si>
    <t>3.5.</t>
  </si>
  <si>
    <t>3.6.</t>
  </si>
  <si>
    <t>Проверка водителей на предприятиях, учреждениях по выявлению фактов на употребление наркотических веществ</t>
  </si>
  <si>
    <t>3.7.</t>
  </si>
  <si>
    <t>Выявление фактов реализации наркосодержащих препаратов без назначения врача в аптечных учреждениях</t>
  </si>
  <si>
    <t>3.8.</t>
  </si>
  <si>
    <t>Информирование населения о результатах проведения операции «Мак» через средства массовой информации.</t>
  </si>
  <si>
    <t>1. Подготовка и переподготовка специалистов в области профилактики наркомании</t>
  </si>
  <si>
    <t>Наименование мероприятия</t>
  </si>
  <si>
    <t>№ п/п</t>
  </si>
  <si>
    <t>2. Профилактика злоупотребления наркотическими средствами и психотропными веществами</t>
  </si>
  <si>
    <t xml:space="preserve">ИТОГО, в т. ч.:           </t>
  </si>
  <si>
    <t>Организация и проведение районного круглого стола на базе районной центральной библиотеки  «Научить говорить: «Нет!»</t>
  </si>
  <si>
    <t>3. Меры по пресечению незаконного оборота наркотиков и их потребления</t>
  </si>
  <si>
    <t>ИТОГО, в т.ч.</t>
  </si>
  <si>
    <t>ОБ</t>
  </si>
  <si>
    <t>РЕСУРСНОЕ ОБЕСПЕЧЕНИЕ РЕАЛИЗАЦИИ МУНИЦИПАЛЬНОЙ ПРОГРАММЫ</t>
  </si>
  <si>
    <t>ОМВД России по Ногликскому району, ГБУЗ Ногликская ЦРБ</t>
  </si>
  <si>
    <t>№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</si>
  <si>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</si>
  <si>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</si>
  <si>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</si>
  <si>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>Базовый год (факт)</t>
  </si>
  <si>
    <t>Ед.</t>
  </si>
  <si>
    <t>Вовлечение детей и подростков, в районные, областные антинаркотических культурно массовые спортивные мероприятия.</t>
  </si>
  <si>
    <t>Увеличение раскрываемости преступлений по обороту и потреблению наркотиков</t>
  </si>
  <si>
    <t>%</t>
  </si>
  <si>
    <t>Ответственный исполнитель</t>
  </si>
  <si>
    <t>Срок реализации</t>
  </si>
  <si>
    <t>начало реализации</t>
  </si>
  <si>
    <t>окончание реализации</t>
  </si>
  <si>
    <t>Повышение компетентности специалистов в области первичной профилактики</t>
  </si>
  <si>
    <t>Использование передового опыта в организации профилактической и реабилитационной работы</t>
  </si>
  <si>
    <t>Подведение итогов работы, обобщение передового опыта, издание сборника</t>
  </si>
  <si>
    <t>Повышение компетенции родителей по предупреждению зависимости у детей и подростков</t>
  </si>
  <si>
    <t>Увеличение числа обучающихся, вовлеченных в общественно- полезную деятельность</t>
  </si>
  <si>
    <t>Участие в областных  мероприятиях для волонтеров</t>
  </si>
  <si>
    <t>Развитие волонтерского движения</t>
  </si>
  <si>
    <t>Обучение навыкам конструктивного поведения и формирование знаний и представления о последствиях употребления психоактивных веществ</t>
  </si>
  <si>
    <t>Повышение качества профилактической работы</t>
  </si>
  <si>
    <t>Популяризация здорового образа жизни среди детей и молодежи</t>
  </si>
  <si>
    <t>Привлечение детей и подростков к занятиям физической культурой и спортом, формирование у молодых людей здорового образа жизни</t>
  </si>
  <si>
    <t>Организация и проведение районного круглого стола на базе районной центральной библиотеки «Научить говорить: «Нет!»</t>
  </si>
  <si>
    <t>Повышение ответственности семей по антинаркотическому воспитанию</t>
  </si>
  <si>
    <t>Формирование здорового образа жизни у молодежи</t>
  </si>
  <si>
    <t>Информирование детей и молодежи о последствиях употребления наркотиков и психоактивных веществ; формирование стремления к здоровому образу жизни и установки на отказ от рискованного поведения</t>
  </si>
  <si>
    <t>Пропаганда среди подростков безопасного образа жизни, информирование подростков о последствиях употребления наркотических средств и психотропных веществ</t>
  </si>
  <si>
    <t>Привлечение молодых организаций к профилактике употребления ПАВ несовершеннолетними</t>
  </si>
  <si>
    <t>Выявление и раскрытие преступлений по фактам незаконного посева, выращивания и сбыта наркосодержащих растений</t>
  </si>
  <si>
    <t>Проверка автотранспорта на наличие наркотических средств, психотропных веществ и их прекурсоров</t>
  </si>
  <si>
    <t>Раскрытие преступлений по выявлению правонарушений по фактам незаконного вывоза наркотических средств</t>
  </si>
  <si>
    <t>Выявление незаконных посевов наркосодержащих растений</t>
  </si>
  <si>
    <t>Проведение мероприятий, направленных на соблюдение землевладельцами и землепользователями законов о запрете культивирования растений, включенных в Перечень наркотических средств, психотропных веществ и их прекурсоров, подлежащих контролю в Российской Федерации</t>
  </si>
  <si>
    <t>Соблюдение законов о запрете культивирования растений, включенных в перечень наркотических средств</t>
  </si>
  <si>
    <t>Осуществление комплекса оперативно -розыскных мероприятий, направленных на пресечение деятельности организованных преступных группировок, участвующих в  незаконном обороте наркотических средств и психотропных веществ, выявление и ликвидацию экономических основ их деятельности</t>
  </si>
  <si>
    <t>Пресечение деятельности организованных преступных группировок, участвующих в незаконном обороте наркотических средств и психотропных веществ</t>
  </si>
  <si>
    <t>Снижение фактов употребления наркотических веществ</t>
  </si>
  <si>
    <t>Уменьшение фактов реализации наркосодержащих препаратов без назначения врача в аптечных учреждениях</t>
  </si>
  <si>
    <t>Уменьшение посевов наркосодержащих растений населением</t>
  </si>
  <si>
    <t>Конечный результат от реализации мероприятия</t>
  </si>
  <si>
    <t>Наименование мероприятий</t>
  </si>
  <si>
    <t>1.1.</t>
  </si>
  <si>
    <t>ПЕРЕЧЕНЬ МЕРОПРИЯТИЙ МУНИЦИПАЛЬНОЙ ПРОГРАММЫ</t>
  </si>
  <si>
    <t>СВЕДЕНИЯ О ПОКАЗАТЕЛЯХ (ИНДИКАТОРАХ) МУНИЦИПАЛЬНОЙ ПРОГРАММЫ</t>
  </si>
  <si>
    <t>Департамент соцполитики / Бюджетные учреждения</t>
  </si>
  <si>
    <t>Департамент соцполитики / МБУК "Ногликская централизованная библиотечная система"</t>
  </si>
  <si>
    <t>Всего по мероприятию 1.</t>
  </si>
  <si>
    <t>Всего по мероприятию 3.</t>
  </si>
  <si>
    <t>Всего по мероприятию 2.</t>
  </si>
  <si>
    <t>ИТОГО ПО ПРОГРАММЕ (1+2+3)</t>
  </si>
  <si>
    <t>х</t>
  </si>
  <si>
    <t>х*</t>
  </si>
  <si>
    <t>*) Значение индикатора достигнут к 2020 году</t>
  </si>
  <si>
    <t>Количество специалистов, реализующих программы профилактики наркомании в образовательных учреждениях</t>
  </si>
  <si>
    <t>Проведение комплекса установочных мероприятий с целью выявления незаконных посевов наркосодержащих растений на дачных участках</t>
  </si>
  <si>
    <t>Проведение осмотра местности с целью выявления, раскрытия преступлений и выявления правонарушений по фактам незаконного посева, выращивания, культивирования, переработки, хранения, перевозки и сбыта наркосодержащих растений</t>
  </si>
  <si>
    <t>Проведение осмотра местности с целью выявления, раскрытия преступлений и  выявления правонарушений по фактам незаконного посева, выращивания, культивирования, переработки, хранения, перевозки и сбыта  наркосодержащих растений</t>
  </si>
  <si>
    <t>Проверка автотранспорта на  наличие наркотических средств, психотропных веществ и их  прекурсоров</t>
  </si>
  <si>
    <t>Проведение мероприятий, направленных на  соблюдение землевладельцами и землепользователями законов о запрете культивирования растений, включенных в  Перечень наркотических средств, психотропных веществ и их  прекурсоров, подлежащих контролю в  Российской Федерации</t>
  </si>
  <si>
    <t>Осуществление комплекса оперативно –  розыскных мероприятий, направленных на  пресечение деятельности организованных преступных группировок, участвующих в  незаконном обороте наркотических средств и  психотропных веществ, выявление и ликвидацию экономических основ их деятельности</t>
  </si>
  <si>
    <t>Информирование населения о результатах проведения операции «Мак» через средства массовой информации</t>
  </si>
  <si>
    <t>Департамент соцполитики / Отдел образования</t>
  </si>
  <si>
    <t xml:space="preserve">Департамент соцполитики / Отдел образования </t>
  </si>
  <si>
    <t>Департамент соцполитики / Отдел культуры, спорта, молодежной политики и РТ; ГБУЗ Ногликская ЦРБ; КДНиЗП</t>
  </si>
  <si>
    <t>Департамент соцполитики / Отдел образования; ГБУЗ Ногликская ЦРБ</t>
  </si>
  <si>
    <t>Департамент соцполитики / Отдел образования; КДНиЗП</t>
  </si>
  <si>
    <t>Департамент соцполитики / Отдел образования; Отдел культуры, спорта, молодежной политики и РТ; ОМВД России пор Ногликскому району; ГБУЗ Ногликская ЦРБ, КДНиЗП</t>
  </si>
  <si>
    <t>Департамент соцполитики / Отдел культуры, спорта и молодежной политики</t>
  </si>
  <si>
    <t>Департамент соцполитики / Отдел культуры, спорта, молодежной политики и РТ</t>
  </si>
  <si>
    <t>Департамент соцполитики / Отдел культуры, спорта, молодежной политики и РТ, ТВ, редакция газеты «Знамя труда», ГБУЗ Ногликская ЦРБ</t>
  </si>
  <si>
    <t>Департамент соцполитики / Отдел культуры, спорта, молодежной политики и РТ, отдел образования, ОВД КДНиЗП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</si>
  <si>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</si>
  <si>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</si>
  <si>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</si>
  <si>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</si>
  <si>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</si>
  <si>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</si>
  <si>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</si>
  <si>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</si>
  <si>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 xml:space="preserve">                                                                                            Приложение 2</t>
  </si>
  <si>
    <t xml:space="preserve">                                               к постановлению администрации</t>
  </si>
  <si>
    <t>2023 год</t>
  </si>
  <si>
    <t>2024 год</t>
  </si>
  <si>
    <t>2025 год</t>
  </si>
  <si>
    <t>2026 год</t>
  </si>
  <si>
    <t>2027 год</t>
  </si>
  <si>
    <t>ПРИЛОЖЕНИЕ 2</t>
  </si>
  <si>
    <t xml:space="preserve">к постановлению администрации </t>
  </si>
  <si>
    <t xml:space="preserve">муниципального образования </t>
  </si>
  <si>
    <t>ПРИЛОЖЕНИЕ 3</t>
  </si>
  <si>
    <t>ПРИЛОЖЕНИЕ 4</t>
  </si>
  <si>
    <t xml:space="preserve">               </t>
  </si>
  <si>
    <t xml:space="preserve">ИТОГО, в т.ч.:           </t>
  </si>
  <si>
    <t xml:space="preserve">ИТОГО,   в т.ч.:           </t>
  </si>
  <si>
    <t>ИТОГО,   в т.ч.</t>
  </si>
  <si>
    <t>«Городской округ Ногликский»</t>
  </si>
  <si>
    <t>Комплексные меры противодействия злоупотреблению наркотиками и их незаконному обороту в муниципальном образовании «Городской округ Ногликский»</t>
  </si>
  <si>
    <t xml:space="preserve">    «Приложение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«Комплексные меры противодействия злоупотреблению наркотикам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их незаконному обороту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утвержденную постановлением администрации от 30.07.2014 № 505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от 20.10.2015 № 723, от 30.11.2018 № 1168, от 10.12.2018 № 1178,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16.04.2020 № 191, от 09.06.2020 № 289, от 29.04.2021 № 234)</t>
  </si>
  <si>
    <t>»</t>
  </si>
  <si>
    <t>«Приложение 2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«Комплексные меры противодействия злоупотреблению наркотикам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их незаконному обороту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утвержденную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30.07.2014 № 505 (в редакции от 20.10.2015 № 723,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30.11.2018 № 1168, от 10.12.2018 № 1178, от 16.04.2020 № 191,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09.06.2020 № 289, от 29.04.2021 № 234)</t>
  </si>
  <si>
    <t>Департамент соцполитики / МБУК «Ногликская централизованная библиотечная система»</t>
  </si>
  <si>
    <t xml:space="preserve">       «Приложение 1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«Комплексные меры противодействия злоупотреблению наркотикам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их незаконному обороту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от 30.07.2014 № 505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от 20.10.2015 № 723, от 30.11.2018 № 1168,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10.12.2018 № 1178, от 16.04.2020 № 191,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09.06.2020 № 289, от 29.04.2021 № 234)</t>
  </si>
  <si>
    <t xml:space="preserve">от 04 июля 2023 года № 425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</si>
</sst>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2" xfId="0" applyBorder="1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2" fillId="0" borderId="0" xfId="0" applyFont="1"/>
    <xf numFmtId="0" fontId="0" fillId="0" borderId="0" xfId="0"/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workbookViewId="0">
      <pane ySplit="16" topLeftCell="A17" activePane="bottomLeft" state="frozen"/>
      <selection pane="bottomLeft" activeCell="I7" sqref="I7:Q7"/>
    </sheetView>
  </sheetViews>
  <sheetFormatPr defaultRowHeight="15" x14ac:dyDescent="0.25"/>
  <cols>
    <col min="1" max="1" width="6" customWidth="1"/>
    <col min="2" max="2" width="31.7109375" customWidth="1"/>
    <col min="3" max="3" width="5.5703125" customWidth="1"/>
    <col min="4" max="6" width="7.42578125" customWidth="1"/>
    <col min="7" max="7" width="7" customWidth="1"/>
    <col min="8" max="8" width="7.28515625" customWidth="1"/>
    <col min="9" max="10" width="7" customWidth="1"/>
    <col min="11" max="11" width="6.85546875" customWidth="1"/>
    <col min="12" max="12" width="6.28515625" customWidth="1"/>
    <col min="13" max="14" width="6.7109375" customWidth="1"/>
    <col min="15" max="15" width="6.28515625" customWidth="1"/>
    <col min="16" max="16" width="7.140625" customWidth="1"/>
    <col min="17" max="17" width="6.85546875" customWidth="1"/>
  </cols>
  <sheetData>
    <row r="1" spans="1:17" hidden="1" x14ac:dyDescent="0.25">
      <c r="H1" s="29"/>
      <c r="I1" s="29"/>
      <c r="J1" s="43" t="s">
        <v>143</v>
      </c>
      <c r="K1" s="43"/>
      <c r="L1" s="43"/>
      <c r="M1" s="52"/>
      <c r="N1" s="53"/>
      <c r="O1" s="53"/>
      <c r="P1" s="53"/>
      <c r="Q1" s="53"/>
    </row>
    <row r="2" spans="1:17" hidden="1" x14ac:dyDescent="0.25">
      <c r="H2" s="29"/>
      <c r="I2" s="29"/>
      <c r="J2" s="2"/>
      <c r="K2" s="43" t="s">
        <v>144</v>
      </c>
      <c r="L2" s="52"/>
      <c r="M2" s="53"/>
      <c r="N2" s="53"/>
      <c r="O2" s="53"/>
      <c r="P2" s="53"/>
      <c r="Q2" s="53"/>
    </row>
    <row r="3" spans="1:17" s="37" customFormat="1" ht="19.5" customHeight="1" x14ac:dyDescent="0.3">
      <c r="H3" s="29"/>
      <c r="I3" s="55" t="s">
        <v>150</v>
      </c>
      <c r="J3" s="55"/>
      <c r="K3" s="55"/>
      <c r="L3" s="55"/>
      <c r="M3" s="55"/>
      <c r="N3" s="55"/>
      <c r="O3" s="55"/>
      <c r="P3" s="55"/>
      <c r="Q3" s="55"/>
    </row>
    <row r="4" spans="1:17" s="37" customFormat="1" ht="21.75" customHeight="1" x14ac:dyDescent="0.3">
      <c r="H4" s="29"/>
      <c r="I4" s="55" t="s">
        <v>151</v>
      </c>
      <c r="J4" s="55"/>
      <c r="K4" s="55"/>
      <c r="L4" s="55"/>
      <c r="M4" s="55"/>
      <c r="N4" s="55"/>
      <c r="O4" s="55"/>
      <c r="P4" s="55"/>
      <c r="Q4" s="55"/>
    </row>
    <row r="5" spans="1:17" s="37" customFormat="1" ht="17.25" customHeight="1" x14ac:dyDescent="0.3">
      <c r="H5" s="29"/>
      <c r="I5" s="55" t="s">
        <v>152</v>
      </c>
      <c r="J5" s="55"/>
      <c r="K5" s="55"/>
      <c r="L5" s="55"/>
      <c r="M5" s="55"/>
      <c r="N5" s="55"/>
      <c r="O5" s="55"/>
      <c r="P5" s="55"/>
      <c r="Q5" s="55"/>
    </row>
    <row r="6" spans="1:17" s="37" customFormat="1" ht="18.75" x14ac:dyDescent="0.3">
      <c r="H6" s="29"/>
      <c r="I6" s="55" t="s">
        <v>159</v>
      </c>
      <c r="J6" s="55"/>
      <c r="K6" s="55"/>
      <c r="L6" s="55"/>
      <c r="M6" s="55"/>
      <c r="N6" s="55"/>
      <c r="O6" s="55"/>
      <c r="P6" s="55"/>
      <c r="Q6" s="55"/>
    </row>
    <row r="7" spans="1:17" s="37" customFormat="1" ht="18.75" x14ac:dyDescent="0.3">
      <c r="H7" s="29"/>
      <c r="I7" s="55" t="s">
        <v>166</v>
      </c>
      <c r="J7" s="55"/>
      <c r="K7" s="55"/>
      <c r="L7" s="55"/>
      <c r="M7" s="55"/>
      <c r="N7" s="55"/>
      <c r="O7" s="55"/>
      <c r="P7" s="55"/>
      <c r="Q7" s="55"/>
    </row>
    <row r="8" spans="1:17" s="37" customFormat="1" x14ac:dyDescent="0.25">
      <c r="H8" s="29"/>
      <c r="I8" s="56"/>
      <c r="J8" s="56"/>
      <c r="K8" s="56"/>
      <c r="L8" s="56"/>
      <c r="M8" s="56"/>
      <c r="N8" s="56"/>
      <c r="O8" s="56"/>
      <c r="P8" s="56"/>
      <c r="Q8" s="56"/>
    </row>
    <row r="9" spans="1:17" ht="54.75" customHeight="1" x14ac:dyDescent="0.25">
      <c r="D9" s="3"/>
      <c r="E9" s="3"/>
      <c r="F9" s="3"/>
      <c r="G9" s="3"/>
      <c r="H9" s="54" t="s">
        <v>165</v>
      </c>
      <c r="I9" s="54"/>
      <c r="J9" s="54"/>
      <c r="K9" s="54"/>
      <c r="L9" s="54"/>
      <c r="M9" s="54"/>
      <c r="N9" s="54"/>
      <c r="O9" s="54"/>
      <c r="P9" s="54"/>
      <c r="Q9" s="54"/>
    </row>
    <row r="10" spans="1:17" s="37" customFormat="1" ht="69.75" customHeight="1" x14ac:dyDescent="0.25">
      <c r="D10" s="3"/>
      <c r="E10" s="3"/>
      <c r="F10" s="3"/>
      <c r="G10" s="3"/>
      <c r="H10" s="54"/>
      <c r="I10" s="54"/>
      <c r="J10" s="54"/>
      <c r="K10" s="54"/>
      <c r="L10" s="54"/>
      <c r="M10" s="54"/>
      <c r="N10" s="54"/>
      <c r="O10" s="54"/>
      <c r="P10" s="54"/>
      <c r="Q10" s="54"/>
    </row>
    <row r="12" spans="1:17" x14ac:dyDescent="0.25">
      <c r="A12" s="51" t="s">
        <v>107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spans="1:17" ht="24" customHeight="1" x14ac:dyDescent="0.25">
      <c r="A14" s="49" t="s">
        <v>62</v>
      </c>
      <c r="B14" s="49" t="s">
        <v>63</v>
      </c>
      <c r="C14" s="49" t="s">
        <v>64</v>
      </c>
      <c r="D14" s="49" t="s">
        <v>65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</row>
    <row r="15" spans="1:17" ht="45" x14ac:dyDescent="0.25">
      <c r="A15" s="49"/>
      <c r="B15" s="49"/>
      <c r="C15" s="49"/>
      <c r="D15" s="35" t="s">
        <v>66</v>
      </c>
      <c r="E15" s="21" t="s">
        <v>135</v>
      </c>
      <c r="F15" s="21" t="s">
        <v>136</v>
      </c>
      <c r="G15" s="21" t="s">
        <v>137</v>
      </c>
      <c r="H15" s="21" t="s">
        <v>138</v>
      </c>
      <c r="I15" s="21" t="s">
        <v>139</v>
      </c>
      <c r="J15" s="21" t="s">
        <v>140</v>
      </c>
      <c r="K15" s="21" t="s">
        <v>141</v>
      </c>
      <c r="L15" s="21" t="s">
        <v>142</v>
      </c>
      <c r="M15" s="21" t="s">
        <v>145</v>
      </c>
      <c r="N15" s="21" t="s">
        <v>146</v>
      </c>
      <c r="O15" s="21" t="s">
        <v>147</v>
      </c>
      <c r="P15" s="21" t="s">
        <v>148</v>
      </c>
      <c r="Q15" s="21" t="s">
        <v>149</v>
      </c>
    </row>
    <row r="16" spans="1:17" x14ac:dyDescent="0.25">
      <c r="A16" s="2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15</v>
      </c>
      <c r="Q16" s="22">
        <v>15</v>
      </c>
    </row>
    <row r="17" spans="1:18" ht="62.25" customHeight="1" x14ac:dyDescent="0.25">
      <c r="A17" s="22">
        <v>1</v>
      </c>
      <c r="B17" s="23" t="s">
        <v>117</v>
      </c>
      <c r="C17" s="24" t="s">
        <v>67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 t="s">
        <v>115</v>
      </c>
      <c r="L17" s="24" t="s">
        <v>114</v>
      </c>
      <c r="M17" s="24" t="s">
        <v>114</v>
      </c>
      <c r="N17" s="24" t="s">
        <v>114</v>
      </c>
      <c r="O17" s="24" t="s">
        <v>114</v>
      </c>
      <c r="P17" s="24" t="s">
        <v>114</v>
      </c>
      <c r="Q17" s="24" t="s">
        <v>114</v>
      </c>
    </row>
    <row r="18" spans="1:18" ht="61.5" customHeight="1" x14ac:dyDescent="0.25">
      <c r="A18" s="22">
        <v>2</v>
      </c>
      <c r="B18" s="23" t="s">
        <v>68</v>
      </c>
      <c r="C18" s="24" t="s">
        <v>67</v>
      </c>
      <c r="D18" s="24">
        <v>200</v>
      </c>
      <c r="E18" s="24">
        <v>250</v>
      </c>
      <c r="F18" s="24">
        <v>300</v>
      </c>
      <c r="G18" s="24">
        <v>350</v>
      </c>
      <c r="H18" s="24">
        <v>400</v>
      </c>
      <c r="I18" s="24">
        <v>450</v>
      </c>
      <c r="J18" s="24">
        <v>500</v>
      </c>
      <c r="K18" s="24">
        <v>520</v>
      </c>
      <c r="L18" s="24">
        <v>560</v>
      </c>
      <c r="M18" s="24">
        <v>600</v>
      </c>
      <c r="N18" s="24">
        <v>630</v>
      </c>
      <c r="O18" s="24">
        <v>670</v>
      </c>
      <c r="P18" s="34">
        <v>670</v>
      </c>
      <c r="Q18" s="34">
        <v>670</v>
      </c>
    </row>
    <row r="19" spans="1:18" ht="47.25" customHeight="1" x14ac:dyDescent="0.25">
      <c r="A19" s="22">
        <v>3</v>
      </c>
      <c r="B19" s="23" t="s">
        <v>69</v>
      </c>
      <c r="C19" s="24" t="s">
        <v>70</v>
      </c>
      <c r="D19" s="24">
        <v>12.1</v>
      </c>
      <c r="E19" s="25">
        <v>0.3</v>
      </c>
      <c r="F19" s="25">
        <v>0.4</v>
      </c>
      <c r="G19" s="25">
        <v>0.45</v>
      </c>
      <c r="H19" s="25">
        <v>0.5</v>
      </c>
      <c r="I19" s="25">
        <v>0.55000000000000004</v>
      </c>
      <c r="J19" s="25">
        <v>0.6</v>
      </c>
      <c r="K19" s="25">
        <v>0.6</v>
      </c>
      <c r="L19" s="25">
        <v>0.6</v>
      </c>
      <c r="M19" s="25">
        <v>0.6</v>
      </c>
      <c r="N19" s="25">
        <v>0.6</v>
      </c>
      <c r="O19" s="25">
        <v>0.6</v>
      </c>
      <c r="P19" s="33">
        <v>0.6</v>
      </c>
      <c r="Q19" s="33">
        <v>0.6</v>
      </c>
      <c r="R19" t="s">
        <v>162</v>
      </c>
    </row>
    <row r="21" spans="1:18" x14ac:dyDescent="0.25">
      <c r="A21" s="48" t="s">
        <v>116</v>
      </c>
      <c r="B21" s="48"/>
      <c r="C21" s="48"/>
    </row>
  </sheetData>
  <mergeCells count="15">
    <mergeCell ref="A12:Q12"/>
    <mergeCell ref="M1:Q1"/>
    <mergeCell ref="L2:Q2"/>
    <mergeCell ref="H9:Q10"/>
    <mergeCell ref="I3:Q3"/>
    <mergeCell ref="I4:Q4"/>
    <mergeCell ref="I5:Q5"/>
    <mergeCell ref="I6:Q6"/>
    <mergeCell ref="I7:Q7"/>
    <mergeCell ref="I8:Q8"/>
    <mergeCell ref="A14:A15"/>
    <mergeCell ref="B14:B15"/>
    <mergeCell ref="C14:C15"/>
    <mergeCell ref="D14:Q14"/>
    <mergeCell ref="A13:Q13"/>
  </mergeCells>
  <phoneticPr fontId="0" type="noConversion"/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pane ySplit="14" topLeftCell="A15" activePane="bottomLeft" state="frozen"/>
      <selection pane="bottomLeft" activeCell="C5" sqref="C5:K5"/>
    </sheetView>
  </sheetViews>
  <sheetFormatPr defaultRowHeight="15" x14ac:dyDescent="0.25"/>
  <cols>
    <col min="1" max="1" width="7" customWidth="1"/>
    <col min="2" max="2" width="58.7109375" customWidth="1"/>
    <col min="3" max="3" width="22.85546875" customWidth="1"/>
    <col min="4" max="5" width="10.42578125" customWidth="1"/>
    <col min="6" max="6" width="38.7109375" customWidth="1"/>
    <col min="7" max="11" width="9.140625" hidden="1" customWidth="1"/>
  </cols>
  <sheetData>
    <row r="1" spans="1:18" ht="18.75" x14ac:dyDescent="0.3">
      <c r="C1" s="55" t="s">
        <v>153</v>
      </c>
      <c r="D1" s="55"/>
      <c r="E1" s="55"/>
      <c r="F1" s="55"/>
      <c r="G1" s="55"/>
      <c r="H1" s="55"/>
      <c r="I1" s="55"/>
      <c r="J1" s="55"/>
      <c r="K1" s="55"/>
      <c r="L1" s="4"/>
      <c r="M1" s="4"/>
      <c r="N1" s="4"/>
      <c r="O1" s="4"/>
      <c r="P1" s="4"/>
      <c r="Q1" s="4"/>
      <c r="R1" s="4"/>
    </row>
    <row r="2" spans="1:18" ht="18.75" x14ac:dyDescent="0.3">
      <c r="C2" s="55" t="s">
        <v>151</v>
      </c>
      <c r="D2" s="55"/>
      <c r="E2" s="55"/>
      <c r="F2" s="55"/>
      <c r="G2" s="55"/>
      <c r="H2" s="55"/>
      <c r="I2" s="55"/>
      <c r="J2" s="55"/>
      <c r="K2" s="55"/>
      <c r="L2" s="4"/>
      <c r="M2" s="4"/>
      <c r="N2" s="4"/>
      <c r="O2" s="4"/>
      <c r="P2" s="4"/>
      <c r="Q2" s="4"/>
      <c r="R2" s="4"/>
    </row>
    <row r="3" spans="1:18" ht="18.75" x14ac:dyDescent="0.3">
      <c r="C3" s="55" t="s">
        <v>152</v>
      </c>
      <c r="D3" s="55"/>
      <c r="E3" s="55"/>
      <c r="F3" s="55"/>
      <c r="G3" s="55"/>
      <c r="H3" s="55"/>
      <c r="I3" s="55"/>
      <c r="J3" s="55"/>
      <c r="K3" s="55"/>
      <c r="L3" s="2"/>
      <c r="M3" s="4"/>
      <c r="N3" s="4"/>
      <c r="O3" s="4"/>
      <c r="P3" s="4"/>
      <c r="Q3" s="4"/>
      <c r="R3" s="4"/>
    </row>
    <row r="4" spans="1:18" s="37" customFormat="1" ht="18.75" x14ac:dyDescent="0.3">
      <c r="C4" s="55" t="s">
        <v>159</v>
      </c>
      <c r="D4" s="55"/>
      <c r="E4" s="55"/>
      <c r="F4" s="55"/>
      <c r="G4" s="55"/>
      <c r="H4" s="55"/>
      <c r="I4" s="55"/>
      <c r="J4" s="55"/>
      <c r="K4" s="55"/>
      <c r="L4" s="36"/>
      <c r="M4" s="4"/>
      <c r="N4" s="4"/>
      <c r="O4" s="4"/>
      <c r="P4" s="4"/>
      <c r="Q4" s="4"/>
      <c r="R4" s="4"/>
    </row>
    <row r="5" spans="1:18" s="37" customFormat="1" ht="18.75" x14ac:dyDescent="0.3">
      <c r="C5" s="55" t="s">
        <v>166</v>
      </c>
      <c r="D5" s="55"/>
      <c r="E5" s="55"/>
      <c r="F5" s="55"/>
      <c r="G5" s="55"/>
      <c r="H5" s="55"/>
      <c r="I5" s="55"/>
      <c r="J5" s="55"/>
      <c r="K5" s="55"/>
      <c r="L5" s="36"/>
      <c r="M5" s="4"/>
      <c r="N5" s="4"/>
      <c r="O5" s="4"/>
      <c r="P5" s="4"/>
      <c r="Q5" s="4"/>
      <c r="R5" s="4"/>
    </row>
    <row r="6" spans="1:18" s="37" customFormat="1" ht="18.75" x14ac:dyDescent="0.3">
      <c r="C6" s="55"/>
      <c r="D6" s="55"/>
      <c r="E6" s="55"/>
      <c r="F6" s="55"/>
      <c r="G6" s="45"/>
      <c r="H6" s="45"/>
      <c r="I6" s="45"/>
      <c r="J6" s="45"/>
      <c r="K6" s="45"/>
      <c r="L6" s="36"/>
      <c r="M6" s="4"/>
      <c r="N6" s="4"/>
      <c r="O6" s="4"/>
      <c r="P6" s="4"/>
      <c r="Q6" s="4"/>
      <c r="R6" s="4"/>
    </row>
    <row r="7" spans="1:18" ht="120.75" customHeight="1" x14ac:dyDescent="0.25">
      <c r="A7" s="4"/>
      <c r="B7" s="4"/>
      <c r="C7" s="54" t="s">
        <v>163</v>
      </c>
      <c r="D7" s="54"/>
      <c r="E7" s="54"/>
      <c r="F7" s="54"/>
    </row>
    <row r="8" spans="1:18" s="40" customFormat="1" ht="12" customHeight="1" x14ac:dyDescent="0.25">
      <c r="A8" s="4"/>
      <c r="B8" s="4"/>
      <c r="C8" s="44"/>
      <c r="D8" s="44"/>
      <c r="E8" s="44"/>
      <c r="F8" s="44"/>
    </row>
    <row r="9" spans="1:18" ht="17.25" customHeight="1" x14ac:dyDescent="0.25">
      <c r="A9" s="51" t="s">
        <v>106</v>
      </c>
      <c r="B9" s="51"/>
      <c r="C9" s="51"/>
      <c r="D9" s="51"/>
      <c r="E9" s="51"/>
      <c r="F9" s="51"/>
    </row>
    <row r="10" spans="1:18" ht="13.5" customHeight="1" x14ac:dyDescent="0.25">
      <c r="A10" s="51" t="s">
        <v>160</v>
      </c>
      <c r="B10" s="51"/>
      <c r="C10" s="51"/>
      <c r="D10" s="51"/>
      <c r="E10" s="51"/>
      <c r="F10" s="51"/>
    </row>
    <row r="11" spans="1:18" x14ac:dyDescent="0.25">
      <c r="A11" s="4"/>
      <c r="B11" s="4"/>
      <c r="C11" s="4"/>
      <c r="D11" s="4"/>
      <c r="E11" s="4"/>
      <c r="F11" s="4"/>
    </row>
    <row r="12" spans="1:18" ht="21.75" customHeight="1" x14ac:dyDescent="0.25">
      <c r="A12" s="60" t="s">
        <v>53</v>
      </c>
      <c r="B12" s="60" t="s">
        <v>104</v>
      </c>
      <c r="C12" s="49" t="s">
        <v>71</v>
      </c>
      <c r="D12" s="49" t="s">
        <v>72</v>
      </c>
      <c r="E12" s="49"/>
      <c r="F12" s="60" t="s">
        <v>103</v>
      </c>
    </row>
    <row r="13" spans="1:18" ht="29.25" customHeight="1" x14ac:dyDescent="0.25">
      <c r="A13" s="61"/>
      <c r="B13" s="61"/>
      <c r="C13" s="49"/>
      <c r="D13" s="24" t="s">
        <v>73</v>
      </c>
      <c r="E13" s="24" t="s">
        <v>74</v>
      </c>
      <c r="F13" s="61"/>
    </row>
    <row r="14" spans="1:18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</row>
    <row r="15" spans="1:18" s="5" customFormat="1" ht="21" customHeight="1" x14ac:dyDescent="0.25">
      <c r="A15" s="57" t="s">
        <v>51</v>
      </c>
      <c r="B15" s="58"/>
      <c r="C15" s="58"/>
      <c r="D15" s="58"/>
      <c r="E15" s="58"/>
      <c r="F15" s="59"/>
    </row>
    <row r="16" spans="1:18" ht="51" customHeight="1" x14ac:dyDescent="0.25">
      <c r="A16" s="23" t="s">
        <v>105</v>
      </c>
      <c r="B16" s="27" t="s">
        <v>6</v>
      </c>
      <c r="C16" s="24" t="s">
        <v>108</v>
      </c>
      <c r="D16" s="24">
        <v>2015</v>
      </c>
      <c r="E16" s="34">
        <v>2027</v>
      </c>
      <c r="F16" s="24" t="s">
        <v>75</v>
      </c>
    </row>
    <row r="17" spans="1:6" ht="45" x14ac:dyDescent="0.25">
      <c r="A17" s="23" t="s">
        <v>8</v>
      </c>
      <c r="B17" s="27" t="s">
        <v>9</v>
      </c>
      <c r="C17" s="24" t="s">
        <v>125</v>
      </c>
      <c r="D17" s="24">
        <v>2015</v>
      </c>
      <c r="E17" s="34">
        <v>2027</v>
      </c>
      <c r="F17" s="24" t="s">
        <v>76</v>
      </c>
    </row>
    <row r="18" spans="1:6" ht="60" x14ac:dyDescent="0.25">
      <c r="A18" s="23" t="s">
        <v>10</v>
      </c>
      <c r="B18" s="27" t="s">
        <v>11</v>
      </c>
      <c r="C18" s="24" t="s">
        <v>125</v>
      </c>
      <c r="D18" s="24">
        <v>2015</v>
      </c>
      <c r="E18" s="34">
        <v>2027</v>
      </c>
      <c r="F18" s="24" t="s">
        <v>77</v>
      </c>
    </row>
    <row r="19" spans="1:6" ht="45" x14ac:dyDescent="0.25">
      <c r="A19" s="23" t="s">
        <v>13</v>
      </c>
      <c r="B19" s="27" t="s">
        <v>14</v>
      </c>
      <c r="C19" s="24" t="s">
        <v>15</v>
      </c>
      <c r="D19" s="24">
        <v>2015</v>
      </c>
      <c r="E19" s="34">
        <v>2027</v>
      </c>
      <c r="F19" s="24" t="s">
        <v>78</v>
      </c>
    </row>
    <row r="20" spans="1:6" ht="97.5" customHeight="1" x14ac:dyDescent="0.25">
      <c r="A20" s="23" t="s">
        <v>18</v>
      </c>
      <c r="B20" s="27" t="s">
        <v>19</v>
      </c>
      <c r="C20" s="24" t="s">
        <v>127</v>
      </c>
      <c r="D20" s="24">
        <v>2015</v>
      </c>
      <c r="E20" s="34">
        <v>2027</v>
      </c>
      <c r="F20" s="24" t="s">
        <v>79</v>
      </c>
    </row>
    <row r="21" spans="1:6" ht="45" x14ac:dyDescent="0.25">
      <c r="A21" s="23" t="s">
        <v>20</v>
      </c>
      <c r="B21" s="27" t="s">
        <v>80</v>
      </c>
      <c r="C21" s="24" t="s">
        <v>125</v>
      </c>
      <c r="D21" s="24">
        <v>2015</v>
      </c>
      <c r="E21" s="34">
        <v>2027</v>
      </c>
      <c r="F21" s="24" t="s">
        <v>81</v>
      </c>
    </row>
    <row r="22" spans="1:6" s="5" customFormat="1" ht="21" customHeight="1" x14ac:dyDescent="0.25">
      <c r="A22" s="57" t="s">
        <v>54</v>
      </c>
      <c r="B22" s="58"/>
      <c r="C22" s="58"/>
      <c r="D22" s="58"/>
      <c r="E22" s="58"/>
      <c r="F22" s="59"/>
    </row>
    <row r="23" spans="1:6" ht="66" customHeight="1" x14ac:dyDescent="0.25">
      <c r="A23" s="23" t="s">
        <v>22</v>
      </c>
      <c r="B23" s="27" t="s">
        <v>23</v>
      </c>
      <c r="C23" s="24" t="s">
        <v>128</v>
      </c>
      <c r="D23" s="24">
        <v>2015</v>
      </c>
      <c r="E23" s="34">
        <v>2027</v>
      </c>
      <c r="F23" s="24" t="s">
        <v>82</v>
      </c>
    </row>
    <row r="24" spans="1:6" ht="76.5" customHeight="1" x14ac:dyDescent="0.25">
      <c r="A24" s="28" t="s">
        <v>24</v>
      </c>
      <c r="B24" s="27" t="s">
        <v>25</v>
      </c>
      <c r="C24" s="24" t="s">
        <v>129</v>
      </c>
      <c r="D24" s="24">
        <v>2015</v>
      </c>
      <c r="E24" s="34">
        <v>2027</v>
      </c>
      <c r="F24" s="24" t="s">
        <v>83</v>
      </c>
    </row>
    <row r="25" spans="1:6" ht="139.5" customHeight="1" x14ac:dyDescent="0.25">
      <c r="A25" s="23" t="s">
        <v>26</v>
      </c>
      <c r="B25" s="27" t="s">
        <v>27</v>
      </c>
      <c r="C25" s="24" t="s">
        <v>130</v>
      </c>
      <c r="D25" s="24">
        <v>2015</v>
      </c>
      <c r="E25" s="34">
        <v>2027</v>
      </c>
      <c r="F25" s="24" t="s">
        <v>84</v>
      </c>
    </row>
    <row r="26" spans="1:6" ht="60" x14ac:dyDescent="0.25">
      <c r="A26" s="23" t="s">
        <v>28</v>
      </c>
      <c r="B26" s="27" t="s">
        <v>29</v>
      </c>
      <c r="C26" s="24" t="s">
        <v>131</v>
      </c>
      <c r="D26" s="24">
        <v>2015</v>
      </c>
      <c r="E26" s="34">
        <v>2027</v>
      </c>
      <c r="F26" s="24" t="s">
        <v>85</v>
      </c>
    </row>
    <row r="27" spans="1:6" ht="84.75" customHeight="1" x14ac:dyDescent="0.25">
      <c r="A27" s="23" t="s">
        <v>30</v>
      </c>
      <c r="B27" s="27" t="s">
        <v>86</v>
      </c>
      <c r="C27" s="24" t="s">
        <v>164</v>
      </c>
      <c r="D27" s="24">
        <v>2015</v>
      </c>
      <c r="E27" s="34">
        <v>2027</v>
      </c>
      <c r="F27" s="24" t="s">
        <v>87</v>
      </c>
    </row>
    <row r="28" spans="1:6" ht="77.25" customHeight="1" x14ac:dyDescent="0.25">
      <c r="A28" s="23" t="s">
        <v>31</v>
      </c>
      <c r="B28" s="27" t="s">
        <v>32</v>
      </c>
      <c r="C28" s="24" t="s">
        <v>132</v>
      </c>
      <c r="D28" s="24">
        <v>2015</v>
      </c>
      <c r="E28" s="34">
        <v>2027</v>
      </c>
      <c r="F28" s="24" t="s">
        <v>88</v>
      </c>
    </row>
    <row r="29" spans="1:6" ht="110.25" customHeight="1" x14ac:dyDescent="0.25">
      <c r="A29" s="27" t="s">
        <v>33</v>
      </c>
      <c r="B29" s="27" t="s">
        <v>34</v>
      </c>
      <c r="C29" s="24" t="s">
        <v>133</v>
      </c>
      <c r="D29" s="24">
        <v>2015</v>
      </c>
      <c r="E29" s="34">
        <v>2027</v>
      </c>
      <c r="F29" s="24" t="s">
        <v>89</v>
      </c>
    </row>
    <row r="30" spans="1:6" ht="97.5" customHeight="1" x14ac:dyDescent="0.25">
      <c r="A30" s="27" t="s">
        <v>35</v>
      </c>
      <c r="B30" s="27" t="s">
        <v>36</v>
      </c>
      <c r="C30" s="24" t="s">
        <v>134</v>
      </c>
      <c r="D30" s="24">
        <v>2015</v>
      </c>
      <c r="E30" s="34">
        <v>2027</v>
      </c>
      <c r="F30" s="24" t="s">
        <v>90</v>
      </c>
    </row>
    <row r="31" spans="1:6" ht="78.75" customHeight="1" x14ac:dyDescent="0.25">
      <c r="A31" s="27" t="s">
        <v>37</v>
      </c>
      <c r="B31" s="27" t="s">
        <v>38</v>
      </c>
      <c r="C31" s="24" t="s">
        <v>132</v>
      </c>
      <c r="D31" s="24">
        <v>2015</v>
      </c>
      <c r="E31" s="34">
        <v>2027</v>
      </c>
      <c r="F31" s="24" t="s">
        <v>91</v>
      </c>
    </row>
    <row r="32" spans="1:6" ht="20.25" customHeight="1" x14ac:dyDescent="0.25">
      <c r="A32" s="57" t="s">
        <v>57</v>
      </c>
      <c r="B32" s="58"/>
      <c r="C32" s="58"/>
      <c r="D32" s="58"/>
      <c r="E32" s="58"/>
      <c r="F32" s="59"/>
    </row>
    <row r="33" spans="1:12" ht="78" customHeight="1" x14ac:dyDescent="0.25">
      <c r="A33" s="27" t="s">
        <v>39</v>
      </c>
      <c r="B33" s="27" t="s">
        <v>119</v>
      </c>
      <c r="C33" s="24" t="s">
        <v>40</v>
      </c>
      <c r="D33" s="24">
        <v>2015</v>
      </c>
      <c r="E33" s="34">
        <v>2027</v>
      </c>
      <c r="F33" s="24" t="s">
        <v>92</v>
      </c>
    </row>
    <row r="34" spans="1:12" ht="49.5" customHeight="1" x14ac:dyDescent="0.25">
      <c r="A34" s="27" t="s">
        <v>41</v>
      </c>
      <c r="B34" s="27" t="s">
        <v>93</v>
      </c>
      <c r="C34" s="24" t="s">
        <v>40</v>
      </c>
      <c r="D34" s="24">
        <v>2015</v>
      </c>
      <c r="E34" s="34">
        <v>2027</v>
      </c>
      <c r="F34" s="24" t="s">
        <v>94</v>
      </c>
    </row>
    <row r="35" spans="1:12" ht="47.25" customHeight="1" x14ac:dyDescent="0.25">
      <c r="A35" s="27" t="s">
        <v>42</v>
      </c>
      <c r="B35" s="27" t="s">
        <v>118</v>
      </c>
      <c r="C35" s="24" t="s">
        <v>40</v>
      </c>
      <c r="D35" s="24">
        <v>2015</v>
      </c>
      <c r="E35" s="34">
        <v>2027</v>
      </c>
      <c r="F35" s="24" t="s">
        <v>95</v>
      </c>
    </row>
    <row r="36" spans="1:12" ht="78" customHeight="1" x14ac:dyDescent="0.25">
      <c r="A36" s="27" t="s">
        <v>43</v>
      </c>
      <c r="B36" s="27" t="s">
        <v>96</v>
      </c>
      <c r="C36" s="24" t="s">
        <v>40</v>
      </c>
      <c r="D36" s="24">
        <v>2015</v>
      </c>
      <c r="E36" s="34">
        <v>2027</v>
      </c>
      <c r="F36" s="24" t="s">
        <v>97</v>
      </c>
    </row>
    <row r="37" spans="1:12" ht="93" customHeight="1" x14ac:dyDescent="0.25">
      <c r="A37" s="27" t="s">
        <v>44</v>
      </c>
      <c r="B37" s="27" t="s">
        <v>98</v>
      </c>
      <c r="C37" s="24" t="s">
        <v>40</v>
      </c>
      <c r="D37" s="24">
        <v>2015</v>
      </c>
      <c r="E37" s="34">
        <v>2027</v>
      </c>
      <c r="F37" s="24" t="s">
        <v>99</v>
      </c>
    </row>
    <row r="38" spans="1:12" ht="49.5" customHeight="1" x14ac:dyDescent="0.25">
      <c r="A38" s="27" t="s">
        <v>45</v>
      </c>
      <c r="B38" s="27" t="s">
        <v>46</v>
      </c>
      <c r="C38" s="24" t="s">
        <v>61</v>
      </c>
      <c r="D38" s="24">
        <v>2015</v>
      </c>
      <c r="E38" s="34">
        <v>2027</v>
      </c>
      <c r="F38" s="24" t="s">
        <v>100</v>
      </c>
    </row>
    <row r="39" spans="1:12" ht="65.25" customHeight="1" x14ac:dyDescent="0.25">
      <c r="A39" s="27" t="s">
        <v>47</v>
      </c>
      <c r="B39" s="27" t="s">
        <v>48</v>
      </c>
      <c r="C39" s="24" t="s">
        <v>61</v>
      </c>
      <c r="D39" s="24">
        <v>2015</v>
      </c>
      <c r="E39" s="34">
        <v>2027</v>
      </c>
      <c r="F39" s="24" t="s">
        <v>101</v>
      </c>
    </row>
    <row r="40" spans="1:12" ht="42.75" customHeight="1" x14ac:dyDescent="0.3">
      <c r="A40" s="27" t="s">
        <v>49</v>
      </c>
      <c r="B40" s="27" t="s">
        <v>50</v>
      </c>
      <c r="C40" s="24" t="s">
        <v>40</v>
      </c>
      <c r="D40" s="24">
        <v>2015</v>
      </c>
      <c r="E40" s="34">
        <v>2027</v>
      </c>
      <c r="F40" s="24" t="s">
        <v>102</v>
      </c>
      <c r="L40" s="47" t="s">
        <v>162</v>
      </c>
    </row>
  </sheetData>
  <mergeCells count="17">
    <mergeCell ref="A9:F9"/>
    <mergeCell ref="A10:F10"/>
    <mergeCell ref="C7:F7"/>
    <mergeCell ref="C1:K1"/>
    <mergeCell ref="C2:K2"/>
    <mergeCell ref="C3:K3"/>
    <mergeCell ref="C6:F6"/>
    <mergeCell ref="C4:K4"/>
    <mergeCell ref="C5:K5"/>
    <mergeCell ref="A32:F32"/>
    <mergeCell ref="A22:F22"/>
    <mergeCell ref="C12:C13"/>
    <mergeCell ref="D12:E12"/>
    <mergeCell ref="A15:F15"/>
    <mergeCell ref="A12:A13"/>
    <mergeCell ref="F12:F13"/>
    <mergeCell ref="B12:B13"/>
  </mergeCells>
  <phoneticPr fontId="0" type="noConversion"/>
  <pageMargins left="0.51181102362204722" right="0.51181102362204722" top="0.74803149606299213" bottom="0.35433070866141736" header="0.31496062992125984" footer="0.31496062992125984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6"/>
  <sheetViews>
    <sheetView tabSelected="1" view="pageBreakPreview" zoomScale="106" zoomScaleSheetLayoutView="106" workbookViewId="0">
      <pane ySplit="18" topLeftCell="A19" activePane="bottomLeft" state="frozen"/>
      <selection pane="bottomLeft" activeCell="H9" sqref="H9:R9"/>
    </sheetView>
  </sheetViews>
  <sheetFormatPr defaultRowHeight="12.75" x14ac:dyDescent="0.2"/>
  <cols>
    <col min="1" max="1" width="5.140625" style="1" customWidth="1"/>
    <col min="2" max="2" width="32.7109375" style="1" customWidth="1"/>
    <col min="3" max="3" width="19.140625" style="1" customWidth="1"/>
    <col min="4" max="4" width="10.28515625" style="1" customWidth="1"/>
    <col min="5" max="5" width="8.5703125" style="1" customWidth="1"/>
    <col min="6" max="6" width="7.85546875" style="1" customWidth="1"/>
    <col min="7" max="7" width="8.140625" style="1" customWidth="1"/>
    <col min="8" max="8" width="7.5703125" style="1" customWidth="1"/>
    <col min="9" max="10" width="7.85546875" style="1" customWidth="1"/>
    <col min="11" max="11" width="7.28515625" style="1" customWidth="1"/>
    <col min="12" max="12" width="8" style="1" customWidth="1"/>
    <col min="13" max="13" width="8.140625" style="1" customWidth="1"/>
    <col min="14" max="14" width="8" style="1" customWidth="1"/>
    <col min="15" max="15" width="7.5703125" style="1" customWidth="1"/>
    <col min="16" max="16" width="6.42578125" style="1" customWidth="1"/>
    <col min="17" max="17" width="6.7109375" style="1" customWidth="1"/>
    <col min="18" max="18" width="6.140625" style="1" customWidth="1"/>
    <col min="19" max="19" width="9.140625" style="1" hidden="1" customWidth="1"/>
    <col min="20" max="20" width="3.5703125" style="1" customWidth="1"/>
    <col min="21" max="21" width="9.140625" style="39" customWidth="1"/>
    <col min="22" max="22" width="3.5703125" style="1" customWidth="1"/>
    <col min="23" max="16384" width="9.140625" style="1"/>
  </cols>
  <sheetData>
    <row r="1" spans="1:22" s="2" customFormat="1" ht="24.75" hidden="1" customHeight="1" x14ac:dyDescent="0.3">
      <c r="D1" s="31"/>
      <c r="E1" s="31"/>
      <c r="F1" s="31"/>
      <c r="G1" s="31"/>
      <c r="H1" s="31"/>
      <c r="I1" s="31"/>
      <c r="J1" s="31"/>
      <c r="K1" s="31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2" s="36" customFormat="1" ht="24.75" customHeight="1" x14ac:dyDescent="0.3">
      <c r="D2" s="42"/>
      <c r="E2" s="42"/>
      <c r="F2" s="42"/>
      <c r="G2" s="42"/>
      <c r="H2" s="42"/>
      <c r="I2" s="55" t="s">
        <v>154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45"/>
      <c r="V2" s="46"/>
    </row>
    <row r="3" spans="1:22" s="36" customFormat="1" ht="21" customHeight="1" x14ac:dyDescent="0.3">
      <c r="D3" s="42"/>
      <c r="E3" s="42"/>
      <c r="F3" s="42"/>
      <c r="G3" s="42"/>
      <c r="H3" s="42"/>
      <c r="I3" s="55" t="s">
        <v>151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45"/>
      <c r="V3" s="46"/>
    </row>
    <row r="4" spans="1:22" s="36" customFormat="1" ht="15.75" customHeight="1" x14ac:dyDescent="0.3">
      <c r="D4" s="42"/>
      <c r="E4" s="42"/>
      <c r="F4" s="42"/>
      <c r="G4" s="42"/>
      <c r="H4" s="42"/>
      <c r="I4" s="55" t="s">
        <v>152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45"/>
      <c r="V4" s="46"/>
    </row>
    <row r="5" spans="1:22" s="36" customFormat="1" ht="17.25" customHeight="1" x14ac:dyDescent="0.3">
      <c r="D5" s="42"/>
      <c r="E5" s="42"/>
      <c r="F5" s="42"/>
      <c r="G5" s="42"/>
      <c r="H5" s="42"/>
      <c r="I5" s="55" t="s">
        <v>159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45"/>
      <c r="V5" s="46"/>
    </row>
    <row r="6" spans="1:22" s="36" customFormat="1" ht="20.25" customHeight="1" x14ac:dyDescent="0.3">
      <c r="D6" s="42"/>
      <c r="E6" s="42"/>
      <c r="F6" s="42"/>
      <c r="G6" s="42"/>
      <c r="H6" s="42"/>
      <c r="I6" s="55" t="str">
        <f>'Приложение 1'!$I$7</f>
        <v xml:space="preserve">от 04 июля 2023 года № 425 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5"/>
      <c r="V6" s="46"/>
    </row>
    <row r="7" spans="1:22" s="36" customFormat="1" ht="17.25" customHeight="1" x14ac:dyDescent="0.3">
      <c r="D7" s="42"/>
      <c r="E7" s="42"/>
      <c r="F7" s="42"/>
      <c r="G7" s="42"/>
      <c r="H7" s="42"/>
      <c r="I7" s="42"/>
      <c r="J7" s="42"/>
      <c r="K7" s="42"/>
      <c r="L7" s="55"/>
      <c r="M7" s="55"/>
      <c r="N7" s="55"/>
      <c r="O7" s="55"/>
      <c r="P7" s="55"/>
      <c r="Q7" s="55"/>
      <c r="R7" s="46"/>
      <c r="S7" s="46"/>
      <c r="T7" s="46"/>
      <c r="U7" s="46"/>
      <c r="V7" s="46"/>
    </row>
    <row r="8" spans="1:22" s="2" customFormat="1" ht="0.75" customHeight="1" x14ac:dyDescent="0.25">
      <c r="D8" s="63" t="s">
        <v>155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U8" s="36"/>
    </row>
    <row r="9" spans="1:22" s="2" customFormat="1" ht="111" customHeight="1" x14ac:dyDescent="0.25">
      <c r="D9" s="31"/>
      <c r="E9" s="32"/>
      <c r="F9" s="32"/>
      <c r="G9" s="32"/>
      <c r="H9" s="54" t="s">
        <v>161</v>
      </c>
      <c r="I9" s="54"/>
      <c r="J9" s="54"/>
      <c r="K9" s="54"/>
      <c r="L9" s="54"/>
      <c r="M9" s="54"/>
      <c r="N9" s="54"/>
      <c r="O9" s="54"/>
      <c r="P9" s="54"/>
      <c r="Q9" s="54"/>
      <c r="R9" s="54"/>
      <c r="U9" s="36"/>
    </row>
    <row r="10" spans="1:22" ht="10.5" customHeight="1" x14ac:dyDescent="0.2">
      <c r="D10" s="30"/>
      <c r="E10" s="30"/>
      <c r="F10" s="30"/>
      <c r="G10" s="30"/>
      <c r="H10" s="91"/>
      <c r="I10" s="91"/>
      <c r="J10" s="91"/>
      <c r="K10" s="91"/>
      <c r="L10" s="91"/>
      <c r="M10" s="91"/>
      <c r="N10" s="91"/>
      <c r="O10" s="91"/>
      <c r="P10" s="91"/>
      <c r="Q10" s="30"/>
      <c r="R10" s="30"/>
    </row>
    <row r="11" spans="1:22" ht="11.25" customHeight="1" x14ac:dyDescent="0.25">
      <c r="K11" s="89"/>
      <c r="L11" s="90"/>
      <c r="M11" s="90"/>
      <c r="N11" s="90"/>
      <c r="O11" s="90"/>
      <c r="P11" s="90"/>
    </row>
    <row r="12" spans="1:22" ht="16.5" customHeight="1" x14ac:dyDescent="0.2">
      <c r="A12" s="88" t="s">
        <v>60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</row>
    <row r="13" spans="1:22" ht="26.25" customHeight="1" x14ac:dyDescent="0.2">
      <c r="A13" s="88" t="s">
        <v>160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</row>
    <row r="14" spans="1:22" ht="0.75" hidden="1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2" ht="16.5" customHeight="1" x14ac:dyDescent="0.2">
      <c r="A15" s="82" t="s">
        <v>53</v>
      </c>
      <c r="B15" s="79" t="s">
        <v>52</v>
      </c>
      <c r="C15" s="73" t="s">
        <v>0</v>
      </c>
      <c r="D15" s="73" t="s">
        <v>1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</row>
    <row r="16" spans="1:22" ht="16.5" customHeight="1" x14ac:dyDescent="0.2">
      <c r="A16" s="83"/>
      <c r="B16" s="80"/>
      <c r="C16" s="73"/>
      <c r="D16" s="73" t="s">
        <v>2</v>
      </c>
      <c r="E16" s="73" t="s">
        <v>3</v>
      </c>
      <c r="F16" s="73" t="s">
        <v>4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</row>
    <row r="17" spans="1:18" ht="48.75" customHeight="1" x14ac:dyDescent="0.2">
      <c r="A17" s="84"/>
      <c r="B17" s="81"/>
      <c r="C17" s="73"/>
      <c r="D17" s="73"/>
      <c r="E17" s="73"/>
      <c r="F17" s="7" t="s">
        <v>135</v>
      </c>
      <c r="G17" s="7" t="s">
        <v>136</v>
      </c>
      <c r="H17" s="7" t="s">
        <v>137</v>
      </c>
      <c r="I17" s="7" t="s">
        <v>138</v>
      </c>
      <c r="J17" s="7" t="s">
        <v>139</v>
      </c>
      <c r="K17" s="7" t="s">
        <v>140</v>
      </c>
      <c r="L17" s="7" t="s">
        <v>141</v>
      </c>
      <c r="M17" s="7" t="s">
        <v>142</v>
      </c>
      <c r="N17" s="7" t="s">
        <v>145</v>
      </c>
      <c r="O17" s="7" t="s">
        <v>146</v>
      </c>
      <c r="P17" s="7" t="s">
        <v>147</v>
      </c>
      <c r="Q17" s="7" t="s">
        <v>148</v>
      </c>
      <c r="R17" s="7" t="s">
        <v>149</v>
      </c>
    </row>
    <row r="18" spans="1:18" ht="15.75" x14ac:dyDescent="0.25">
      <c r="A18" s="3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9">
        <v>10</v>
      </c>
      <c r="K18" s="9">
        <v>11</v>
      </c>
      <c r="L18" s="9">
        <v>12</v>
      </c>
      <c r="M18" s="9">
        <v>13</v>
      </c>
      <c r="N18" s="9">
        <v>14</v>
      </c>
      <c r="O18" s="9">
        <v>15</v>
      </c>
      <c r="P18" s="9">
        <v>16</v>
      </c>
      <c r="Q18" s="9">
        <v>17</v>
      </c>
      <c r="R18" s="9">
        <v>18</v>
      </c>
    </row>
    <row r="19" spans="1:18" ht="15.75" customHeight="1" x14ac:dyDescent="0.25">
      <c r="A19" s="86" t="s">
        <v>51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</row>
    <row r="20" spans="1:18" ht="38.25" customHeight="1" x14ac:dyDescent="0.2">
      <c r="A20" s="62" t="s">
        <v>5</v>
      </c>
      <c r="B20" s="72" t="s">
        <v>6</v>
      </c>
      <c r="C20" s="73" t="s">
        <v>108</v>
      </c>
      <c r="D20" s="41" t="s">
        <v>55</v>
      </c>
      <c r="E20" s="10">
        <f>E21</f>
        <v>581.5</v>
      </c>
      <c r="F20" s="10">
        <f>F21</f>
        <v>36.799999999999997</v>
      </c>
      <c r="G20" s="10">
        <f t="shared" ref="G20:R20" si="0">G21</f>
        <v>38.6</v>
      </c>
      <c r="H20" s="10">
        <f t="shared" si="0"/>
        <v>40.5</v>
      </c>
      <c r="I20" s="10">
        <f t="shared" si="0"/>
        <v>42.5</v>
      </c>
      <c r="J20" s="10">
        <f t="shared" si="0"/>
        <v>44.7</v>
      </c>
      <c r="K20" s="10">
        <f t="shared" si="0"/>
        <v>0</v>
      </c>
      <c r="L20" s="10">
        <f t="shared" si="0"/>
        <v>49</v>
      </c>
      <c r="M20" s="10">
        <f t="shared" si="0"/>
        <v>51.7</v>
      </c>
      <c r="N20" s="10">
        <f t="shared" si="0"/>
        <v>54.1</v>
      </c>
      <c r="O20" s="10">
        <f t="shared" si="0"/>
        <v>56.5</v>
      </c>
      <c r="P20" s="10">
        <f t="shared" si="0"/>
        <v>58.9</v>
      </c>
      <c r="Q20" s="10">
        <f t="shared" si="0"/>
        <v>54.1</v>
      </c>
      <c r="R20" s="10">
        <f t="shared" si="0"/>
        <v>54.1</v>
      </c>
    </row>
    <row r="21" spans="1:18" ht="24.75" customHeight="1" x14ac:dyDescent="0.2">
      <c r="A21" s="62"/>
      <c r="B21" s="72"/>
      <c r="C21" s="73"/>
      <c r="D21" s="41" t="s">
        <v>7</v>
      </c>
      <c r="E21" s="10">
        <f>F21+G21+H21+I21+J21+K21+L21+M21+N21+O21+P21+Q21+R21</f>
        <v>581.5</v>
      </c>
      <c r="F21" s="10">
        <v>36.799999999999997</v>
      </c>
      <c r="G21" s="10">
        <v>38.6</v>
      </c>
      <c r="H21" s="10">
        <v>40.5</v>
      </c>
      <c r="I21" s="10">
        <v>42.5</v>
      </c>
      <c r="J21" s="10">
        <v>44.7</v>
      </c>
      <c r="K21" s="10">
        <f>47-47</f>
        <v>0</v>
      </c>
      <c r="L21" s="10">
        <v>49</v>
      </c>
      <c r="M21" s="10">
        <v>51.7</v>
      </c>
      <c r="N21" s="10">
        <v>54.1</v>
      </c>
      <c r="O21" s="10">
        <v>56.5</v>
      </c>
      <c r="P21" s="10">
        <v>58.9</v>
      </c>
      <c r="Q21" s="10">
        <v>54.1</v>
      </c>
      <c r="R21" s="10">
        <v>54.1</v>
      </c>
    </row>
    <row r="22" spans="1:18" ht="56.25" customHeight="1" x14ac:dyDescent="0.2">
      <c r="A22" s="62" t="s">
        <v>8</v>
      </c>
      <c r="B22" s="72" t="s">
        <v>9</v>
      </c>
      <c r="C22" s="73" t="s">
        <v>125</v>
      </c>
      <c r="D22" s="41" t="s">
        <v>55</v>
      </c>
      <c r="E22" s="10">
        <f>E23</f>
        <v>59.599999999999994</v>
      </c>
      <c r="F22" s="10">
        <f t="shared" ref="F22:R22" si="1">F23</f>
        <v>0</v>
      </c>
      <c r="G22" s="10">
        <f t="shared" si="1"/>
        <v>0</v>
      </c>
      <c r="H22" s="10">
        <f t="shared" si="1"/>
        <v>0</v>
      </c>
      <c r="I22" s="10">
        <f t="shared" si="1"/>
        <v>0</v>
      </c>
      <c r="J22" s="10">
        <f t="shared" si="1"/>
        <v>0</v>
      </c>
      <c r="K22" s="10">
        <f t="shared" si="1"/>
        <v>0</v>
      </c>
      <c r="L22" s="10">
        <f t="shared" si="1"/>
        <v>0</v>
      </c>
      <c r="M22" s="10">
        <f t="shared" si="1"/>
        <v>9.4</v>
      </c>
      <c r="N22" s="10">
        <f t="shared" si="1"/>
        <v>9.8000000000000007</v>
      </c>
      <c r="O22" s="10">
        <f t="shared" si="1"/>
        <v>10.199999999999999</v>
      </c>
      <c r="P22" s="10">
        <f t="shared" si="1"/>
        <v>10.6</v>
      </c>
      <c r="Q22" s="10">
        <f t="shared" si="1"/>
        <v>9.8000000000000007</v>
      </c>
      <c r="R22" s="10">
        <f t="shared" si="1"/>
        <v>9.8000000000000007</v>
      </c>
    </row>
    <row r="23" spans="1:18" ht="41.25" customHeight="1" x14ac:dyDescent="0.2">
      <c r="A23" s="62"/>
      <c r="B23" s="72"/>
      <c r="C23" s="73"/>
      <c r="D23" s="41" t="s">
        <v>7</v>
      </c>
      <c r="E23" s="10">
        <f>F23+G23+H23+I23+J23+K23+L23+M23+N23+O23+P23+Q23+R23</f>
        <v>59.599999999999994</v>
      </c>
      <c r="F23" s="11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9.4</v>
      </c>
      <c r="N23" s="10">
        <v>9.8000000000000007</v>
      </c>
      <c r="O23" s="10">
        <v>10.199999999999999</v>
      </c>
      <c r="P23" s="10">
        <v>10.6</v>
      </c>
      <c r="Q23" s="10">
        <v>9.8000000000000007</v>
      </c>
      <c r="R23" s="10">
        <v>9.8000000000000007</v>
      </c>
    </row>
    <row r="24" spans="1:18" ht="106.5" customHeight="1" x14ac:dyDescent="0.2">
      <c r="A24" s="62" t="s">
        <v>10</v>
      </c>
      <c r="B24" s="72" t="s">
        <v>11</v>
      </c>
      <c r="C24" s="73" t="s">
        <v>126</v>
      </c>
      <c r="D24" s="41" t="s">
        <v>55</v>
      </c>
      <c r="E24" s="10">
        <f>E25</f>
        <v>219.6</v>
      </c>
      <c r="F24" s="10">
        <f t="shared" ref="F24:R24" si="2">F25</f>
        <v>6.5</v>
      </c>
      <c r="G24" s="10">
        <f t="shared" si="2"/>
        <v>13.6</v>
      </c>
      <c r="H24" s="10">
        <f t="shared" si="2"/>
        <v>7.2</v>
      </c>
      <c r="I24" s="10">
        <f t="shared" si="2"/>
        <v>7.5</v>
      </c>
      <c r="J24" s="10">
        <f t="shared" si="2"/>
        <v>17.899999999999999</v>
      </c>
      <c r="K24" s="10">
        <f t="shared" si="2"/>
        <v>18.8</v>
      </c>
      <c r="L24" s="10">
        <f t="shared" si="2"/>
        <v>19.600000000000001</v>
      </c>
      <c r="M24" s="10">
        <f t="shared" si="2"/>
        <v>20.3</v>
      </c>
      <c r="N24" s="10">
        <f t="shared" si="2"/>
        <v>21.1</v>
      </c>
      <c r="O24" s="10">
        <f t="shared" si="2"/>
        <v>22</v>
      </c>
      <c r="P24" s="10">
        <f t="shared" si="2"/>
        <v>22.9</v>
      </c>
      <c r="Q24" s="10">
        <f t="shared" si="2"/>
        <v>21.1</v>
      </c>
      <c r="R24" s="10">
        <f t="shared" si="2"/>
        <v>21.1</v>
      </c>
    </row>
    <row r="25" spans="1:18" ht="18.75" customHeight="1" x14ac:dyDescent="0.2">
      <c r="A25" s="62"/>
      <c r="B25" s="72"/>
      <c r="C25" s="73"/>
      <c r="D25" s="41" t="s">
        <v>12</v>
      </c>
      <c r="E25" s="10">
        <f>F25+G25+H25+I25+J25+K25+L25+M25+N25+O25+P25+Q25+R25</f>
        <v>219.6</v>
      </c>
      <c r="F25" s="11">
        <v>6.5</v>
      </c>
      <c r="G25" s="10">
        <v>13.6</v>
      </c>
      <c r="H25" s="10">
        <v>7.2</v>
      </c>
      <c r="I25" s="10">
        <v>7.5</v>
      </c>
      <c r="J25" s="10">
        <v>17.899999999999999</v>
      </c>
      <c r="K25" s="10">
        <v>18.8</v>
      </c>
      <c r="L25" s="10">
        <v>19.600000000000001</v>
      </c>
      <c r="M25" s="10">
        <v>20.3</v>
      </c>
      <c r="N25" s="10">
        <v>21.1</v>
      </c>
      <c r="O25" s="10">
        <v>22</v>
      </c>
      <c r="P25" s="10">
        <v>22.9</v>
      </c>
      <c r="Q25" s="10">
        <v>21.1</v>
      </c>
      <c r="R25" s="10">
        <v>21.1</v>
      </c>
    </row>
    <row r="26" spans="1:18" ht="97.5" customHeight="1" x14ac:dyDescent="0.2">
      <c r="A26" s="16" t="s">
        <v>13</v>
      </c>
      <c r="B26" s="15" t="s">
        <v>14</v>
      </c>
      <c r="C26" s="17" t="s">
        <v>15</v>
      </c>
      <c r="D26" s="74" t="s">
        <v>16</v>
      </c>
      <c r="E26" s="75"/>
      <c r="F26" s="12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64.25" customHeight="1" x14ac:dyDescent="0.2">
      <c r="A27" s="16" t="s">
        <v>18</v>
      </c>
      <c r="B27" s="15" t="s">
        <v>19</v>
      </c>
      <c r="C27" s="17" t="s">
        <v>127</v>
      </c>
      <c r="D27" s="70" t="s">
        <v>16</v>
      </c>
      <c r="E27" s="71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ht="80.25" customHeight="1" x14ac:dyDescent="0.2">
      <c r="A28" s="62" t="s">
        <v>20</v>
      </c>
      <c r="B28" s="72" t="s">
        <v>21</v>
      </c>
      <c r="C28" s="73" t="s">
        <v>126</v>
      </c>
      <c r="D28" s="16" t="s">
        <v>55</v>
      </c>
      <c r="E28" s="10">
        <f>E29</f>
        <v>327.3</v>
      </c>
      <c r="F28" s="10">
        <f t="shared" ref="F28:R28" si="3">F29</f>
        <v>19.399999999999999</v>
      </c>
      <c r="G28" s="10">
        <f t="shared" si="3"/>
        <v>20.3</v>
      </c>
      <c r="H28" s="10">
        <f t="shared" si="3"/>
        <v>21.3</v>
      </c>
      <c r="I28" s="10">
        <f t="shared" si="3"/>
        <v>22.4</v>
      </c>
      <c r="J28" s="10">
        <f t="shared" si="3"/>
        <v>23.5</v>
      </c>
      <c r="K28" s="10">
        <f t="shared" si="3"/>
        <v>24.7</v>
      </c>
      <c r="L28" s="10">
        <f t="shared" si="3"/>
        <v>25.7</v>
      </c>
      <c r="M28" s="10">
        <f t="shared" si="3"/>
        <v>26.8</v>
      </c>
      <c r="N28" s="10">
        <f t="shared" si="3"/>
        <v>28</v>
      </c>
      <c r="O28" s="10">
        <f t="shared" si="3"/>
        <v>29</v>
      </c>
      <c r="P28" s="10">
        <f t="shared" si="3"/>
        <v>30.2</v>
      </c>
      <c r="Q28" s="10">
        <f t="shared" si="3"/>
        <v>28</v>
      </c>
      <c r="R28" s="10">
        <f t="shared" si="3"/>
        <v>28</v>
      </c>
    </row>
    <row r="29" spans="1:18" ht="18" customHeight="1" x14ac:dyDescent="0.2">
      <c r="A29" s="62"/>
      <c r="B29" s="72"/>
      <c r="C29" s="73"/>
      <c r="D29" s="16" t="s">
        <v>17</v>
      </c>
      <c r="E29" s="10">
        <f>F29+G29+H29+I29+J29+K29+L29+M29+N29+O29+P29+Q29+R29</f>
        <v>327.3</v>
      </c>
      <c r="F29" s="11">
        <v>19.399999999999999</v>
      </c>
      <c r="G29" s="10">
        <v>20.3</v>
      </c>
      <c r="H29" s="10">
        <v>21.3</v>
      </c>
      <c r="I29" s="10">
        <v>22.4</v>
      </c>
      <c r="J29" s="10">
        <v>23.5</v>
      </c>
      <c r="K29" s="10">
        <v>24.7</v>
      </c>
      <c r="L29" s="10">
        <v>25.7</v>
      </c>
      <c r="M29" s="10">
        <v>26.8</v>
      </c>
      <c r="N29" s="10">
        <v>28</v>
      </c>
      <c r="O29" s="10">
        <v>29</v>
      </c>
      <c r="P29" s="10">
        <v>30.2</v>
      </c>
      <c r="Q29" s="10">
        <v>28</v>
      </c>
      <c r="R29" s="10">
        <v>28</v>
      </c>
    </row>
    <row r="30" spans="1:18" ht="31.5" customHeight="1" x14ac:dyDescent="0.2">
      <c r="A30" s="64" t="s">
        <v>110</v>
      </c>
      <c r="B30" s="65"/>
      <c r="C30" s="65"/>
      <c r="D30" s="7" t="s">
        <v>58</v>
      </c>
      <c r="E30" s="13">
        <f>E31+E32</f>
        <v>1188</v>
      </c>
      <c r="F30" s="13">
        <f t="shared" ref="F30:P30" si="4">F31+F32</f>
        <v>62.699999999999996</v>
      </c>
      <c r="G30" s="13">
        <f t="shared" si="4"/>
        <v>72.5</v>
      </c>
      <c r="H30" s="13">
        <f t="shared" si="4"/>
        <v>69</v>
      </c>
      <c r="I30" s="13">
        <f t="shared" si="4"/>
        <v>72.400000000000006</v>
      </c>
      <c r="J30" s="13">
        <f t="shared" si="4"/>
        <v>86.1</v>
      </c>
      <c r="K30" s="13">
        <f t="shared" si="4"/>
        <v>43.5</v>
      </c>
      <c r="L30" s="13">
        <f t="shared" si="4"/>
        <v>94.3</v>
      </c>
      <c r="M30" s="13">
        <f t="shared" si="4"/>
        <v>108.2</v>
      </c>
      <c r="N30" s="13">
        <f t="shared" si="4"/>
        <v>113</v>
      </c>
      <c r="O30" s="13">
        <f t="shared" si="4"/>
        <v>117.7</v>
      </c>
      <c r="P30" s="13">
        <f t="shared" si="4"/>
        <v>122.60000000000001</v>
      </c>
      <c r="Q30" s="13">
        <f t="shared" ref="Q30:R30" si="5">Q31+Q32</f>
        <v>113</v>
      </c>
      <c r="R30" s="13">
        <f t="shared" si="5"/>
        <v>113</v>
      </c>
    </row>
    <row r="31" spans="1:18" ht="15" customHeight="1" x14ac:dyDescent="0.2">
      <c r="A31" s="66"/>
      <c r="B31" s="67"/>
      <c r="C31" s="67"/>
      <c r="D31" s="7" t="s">
        <v>17</v>
      </c>
      <c r="E31" s="13">
        <f>E21+E23+E25+E29</f>
        <v>1188</v>
      </c>
      <c r="F31" s="13">
        <f t="shared" ref="F31:P31" si="6">F21+F23+F25+F29</f>
        <v>62.699999999999996</v>
      </c>
      <c r="G31" s="13">
        <f t="shared" si="6"/>
        <v>72.5</v>
      </c>
      <c r="H31" s="13">
        <f t="shared" si="6"/>
        <v>69</v>
      </c>
      <c r="I31" s="13">
        <f t="shared" si="6"/>
        <v>72.400000000000006</v>
      </c>
      <c r="J31" s="13">
        <f t="shared" si="6"/>
        <v>86.1</v>
      </c>
      <c r="K31" s="13">
        <f t="shared" si="6"/>
        <v>43.5</v>
      </c>
      <c r="L31" s="13">
        <f t="shared" si="6"/>
        <v>94.3</v>
      </c>
      <c r="M31" s="13">
        <f t="shared" si="6"/>
        <v>108.2</v>
      </c>
      <c r="N31" s="13">
        <f t="shared" si="6"/>
        <v>113</v>
      </c>
      <c r="O31" s="13">
        <f t="shared" si="6"/>
        <v>117.7</v>
      </c>
      <c r="P31" s="13">
        <f t="shared" si="6"/>
        <v>122.60000000000001</v>
      </c>
      <c r="Q31" s="13">
        <f t="shared" ref="Q31:R31" si="7">Q21+Q23+Q25+Q29</f>
        <v>113</v>
      </c>
      <c r="R31" s="13">
        <f t="shared" si="7"/>
        <v>113</v>
      </c>
    </row>
    <row r="32" spans="1:18" ht="15.75" customHeight="1" x14ac:dyDescent="0.2">
      <c r="A32" s="68"/>
      <c r="B32" s="69"/>
      <c r="C32" s="69"/>
      <c r="D32" s="7" t="s">
        <v>59</v>
      </c>
      <c r="E32" s="13">
        <f>SUM(F32:P32)</f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</row>
    <row r="33" spans="1:18" ht="17.25" customHeight="1" x14ac:dyDescent="0.2">
      <c r="A33" s="70" t="s">
        <v>54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</row>
    <row r="34" spans="1:18" ht="15.75" x14ac:dyDescent="0.25">
      <c r="A34" s="8">
        <v>1</v>
      </c>
      <c r="B34" s="9">
        <v>2</v>
      </c>
      <c r="C34" s="9">
        <v>3</v>
      </c>
      <c r="D34" s="9">
        <v>4</v>
      </c>
      <c r="E34" s="9">
        <v>5</v>
      </c>
      <c r="F34" s="19">
        <v>6</v>
      </c>
      <c r="G34" s="9">
        <v>7</v>
      </c>
      <c r="H34" s="9">
        <v>8</v>
      </c>
      <c r="I34" s="9">
        <v>9</v>
      </c>
      <c r="J34" s="9">
        <v>10</v>
      </c>
      <c r="K34" s="9">
        <v>11</v>
      </c>
      <c r="L34" s="9">
        <v>12</v>
      </c>
      <c r="M34" s="9">
        <v>13</v>
      </c>
      <c r="N34" s="9">
        <v>14</v>
      </c>
      <c r="O34" s="9">
        <v>15</v>
      </c>
      <c r="P34" s="9">
        <v>16</v>
      </c>
      <c r="Q34" s="9">
        <v>14</v>
      </c>
      <c r="R34" s="9">
        <v>14</v>
      </c>
    </row>
    <row r="35" spans="1:18" ht="129" customHeight="1" x14ac:dyDescent="0.2">
      <c r="A35" s="16" t="s">
        <v>22</v>
      </c>
      <c r="B35" s="15" t="s">
        <v>23</v>
      </c>
      <c r="C35" s="17" t="s">
        <v>128</v>
      </c>
      <c r="D35" s="74" t="s">
        <v>16</v>
      </c>
      <c r="E35" s="75"/>
      <c r="F35" s="12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ht="120" customHeight="1" x14ac:dyDescent="0.2">
      <c r="A36" s="62" t="s">
        <v>24</v>
      </c>
      <c r="B36" s="72" t="s">
        <v>25</v>
      </c>
      <c r="C36" s="77" t="s">
        <v>129</v>
      </c>
      <c r="D36" s="41" t="s">
        <v>156</v>
      </c>
      <c r="E36" s="10">
        <f>E37</f>
        <v>128.69999999999999</v>
      </c>
      <c r="F36" s="10">
        <f t="shared" ref="F36:R36" si="8">F37</f>
        <v>7.5</v>
      </c>
      <c r="G36" s="10">
        <f t="shared" si="8"/>
        <v>7.9</v>
      </c>
      <c r="H36" s="10">
        <f t="shared" si="8"/>
        <v>8.3000000000000007</v>
      </c>
      <c r="I36" s="10">
        <f t="shared" si="8"/>
        <v>8.6999999999999993</v>
      </c>
      <c r="J36" s="10">
        <f t="shared" si="8"/>
        <v>9.1</v>
      </c>
      <c r="K36" s="10">
        <f t="shared" si="8"/>
        <v>9.6</v>
      </c>
      <c r="L36" s="10">
        <f t="shared" si="8"/>
        <v>10</v>
      </c>
      <c r="M36" s="10">
        <f t="shared" si="8"/>
        <v>10.6</v>
      </c>
      <c r="N36" s="10">
        <f t="shared" si="8"/>
        <v>11.1</v>
      </c>
      <c r="O36" s="10">
        <f t="shared" si="8"/>
        <v>11.6</v>
      </c>
      <c r="P36" s="10">
        <f t="shared" si="8"/>
        <v>12.1</v>
      </c>
      <c r="Q36" s="10">
        <f t="shared" si="8"/>
        <v>11.1</v>
      </c>
      <c r="R36" s="10">
        <f t="shared" si="8"/>
        <v>11.1</v>
      </c>
    </row>
    <row r="37" spans="1:18" ht="21.75" customHeight="1" x14ac:dyDescent="0.2">
      <c r="A37" s="62"/>
      <c r="B37" s="72"/>
      <c r="C37" s="78"/>
      <c r="D37" s="41" t="s">
        <v>17</v>
      </c>
      <c r="E37" s="10">
        <f>F37+G37+H37+I37+J37+K37+L37+M37+N37+O37+P37+Q37+R37</f>
        <v>128.69999999999999</v>
      </c>
      <c r="F37" s="11">
        <v>7.5</v>
      </c>
      <c r="G37" s="10">
        <v>7.9</v>
      </c>
      <c r="H37" s="10">
        <v>8.3000000000000007</v>
      </c>
      <c r="I37" s="10">
        <v>8.6999999999999993</v>
      </c>
      <c r="J37" s="10">
        <v>9.1</v>
      </c>
      <c r="K37" s="10">
        <v>9.6</v>
      </c>
      <c r="L37" s="10">
        <v>10</v>
      </c>
      <c r="M37" s="10">
        <v>10.6</v>
      </c>
      <c r="N37" s="10">
        <v>11.1</v>
      </c>
      <c r="O37" s="10">
        <v>11.6</v>
      </c>
      <c r="P37" s="10">
        <v>12.1</v>
      </c>
      <c r="Q37" s="10">
        <v>11.1</v>
      </c>
      <c r="R37" s="10">
        <v>11.1</v>
      </c>
    </row>
    <row r="38" spans="1:18" ht="276.75" customHeight="1" x14ac:dyDescent="0.2">
      <c r="A38" s="16" t="s">
        <v>26</v>
      </c>
      <c r="B38" s="14" t="s">
        <v>27</v>
      </c>
      <c r="C38" s="17" t="s">
        <v>130</v>
      </c>
      <c r="D38" s="74" t="s">
        <v>16</v>
      </c>
      <c r="E38" s="75"/>
      <c r="F38" s="12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 ht="110.25" customHeight="1" x14ac:dyDescent="0.2">
      <c r="A39" s="62" t="s">
        <v>28</v>
      </c>
      <c r="B39" s="72" t="s">
        <v>29</v>
      </c>
      <c r="C39" s="73" t="s">
        <v>131</v>
      </c>
      <c r="D39" s="41" t="s">
        <v>156</v>
      </c>
      <c r="E39" s="10">
        <f>E40</f>
        <v>176.7</v>
      </c>
      <c r="F39" s="10">
        <f t="shared" ref="F39:R39" si="9">F40</f>
        <v>10.5</v>
      </c>
      <c r="G39" s="10">
        <f t="shared" si="9"/>
        <v>11</v>
      </c>
      <c r="H39" s="10">
        <f t="shared" si="9"/>
        <v>11.5</v>
      </c>
      <c r="I39" s="10">
        <f t="shared" si="9"/>
        <v>12.1</v>
      </c>
      <c r="J39" s="10">
        <f t="shared" si="9"/>
        <v>12.7</v>
      </c>
      <c r="K39" s="10">
        <f t="shared" si="9"/>
        <v>13.3</v>
      </c>
      <c r="L39" s="10">
        <f t="shared" si="9"/>
        <v>13.8</v>
      </c>
      <c r="M39" s="10">
        <f t="shared" si="9"/>
        <v>14.5</v>
      </c>
      <c r="N39" s="10">
        <f t="shared" si="9"/>
        <v>15.1</v>
      </c>
      <c r="O39" s="10">
        <f t="shared" si="9"/>
        <v>15.7</v>
      </c>
      <c r="P39" s="10">
        <f t="shared" si="9"/>
        <v>16.3</v>
      </c>
      <c r="Q39" s="10">
        <f t="shared" si="9"/>
        <v>15.1</v>
      </c>
      <c r="R39" s="10">
        <f t="shared" si="9"/>
        <v>15.1</v>
      </c>
    </row>
    <row r="40" spans="1:18" ht="22.5" customHeight="1" x14ac:dyDescent="0.2">
      <c r="A40" s="62"/>
      <c r="B40" s="72"/>
      <c r="C40" s="73"/>
      <c r="D40" s="41" t="s">
        <v>17</v>
      </c>
      <c r="E40" s="10">
        <f>F40+G40+H40+I40+J40+K40+L40+M40+N40+O40+P40+Q40+R40</f>
        <v>176.7</v>
      </c>
      <c r="F40" s="11">
        <v>10.5</v>
      </c>
      <c r="G40" s="10">
        <v>11</v>
      </c>
      <c r="H40" s="10">
        <v>11.5</v>
      </c>
      <c r="I40" s="10">
        <v>12.1</v>
      </c>
      <c r="J40" s="10">
        <v>12.7</v>
      </c>
      <c r="K40" s="10">
        <v>13.3</v>
      </c>
      <c r="L40" s="10">
        <v>13.8</v>
      </c>
      <c r="M40" s="10">
        <v>14.5</v>
      </c>
      <c r="N40" s="10">
        <v>15.1</v>
      </c>
      <c r="O40" s="10">
        <v>15.7</v>
      </c>
      <c r="P40" s="10">
        <v>16.3</v>
      </c>
      <c r="Q40" s="10">
        <v>15.1</v>
      </c>
      <c r="R40" s="10">
        <v>15.1</v>
      </c>
    </row>
    <row r="41" spans="1:18" ht="91.5" customHeight="1" x14ac:dyDescent="0.2">
      <c r="A41" s="62" t="s">
        <v>30</v>
      </c>
      <c r="B41" s="72" t="s">
        <v>56</v>
      </c>
      <c r="C41" s="73" t="s">
        <v>109</v>
      </c>
      <c r="D41" s="41" t="s">
        <v>55</v>
      </c>
      <c r="E41" s="10">
        <f>E42</f>
        <v>6</v>
      </c>
      <c r="F41" s="10">
        <f t="shared" ref="F41:R41" si="10">F42</f>
        <v>0</v>
      </c>
      <c r="G41" s="10">
        <f t="shared" si="10"/>
        <v>0</v>
      </c>
      <c r="H41" s="10">
        <f t="shared" si="10"/>
        <v>6</v>
      </c>
      <c r="I41" s="10">
        <f t="shared" si="10"/>
        <v>0</v>
      </c>
      <c r="J41" s="10">
        <f t="shared" si="10"/>
        <v>0</v>
      </c>
      <c r="K41" s="10">
        <f t="shared" si="10"/>
        <v>0</v>
      </c>
      <c r="L41" s="10">
        <f t="shared" si="10"/>
        <v>0</v>
      </c>
      <c r="M41" s="10">
        <f t="shared" si="10"/>
        <v>0</v>
      </c>
      <c r="N41" s="10">
        <f t="shared" si="10"/>
        <v>0</v>
      </c>
      <c r="O41" s="10">
        <f t="shared" si="10"/>
        <v>0</v>
      </c>
      <c r="P41" s="10">
        <f t="shared" si="10"/>
        <v>0</v>
      </c>
      <c r="Q41" s="10">
        <f t="shared" si="10"/>
        <v>0</v>
      </c>
      <c r="R41" s="10">
        <f t="shared" si="10"/>
        <v>0</v>
      </c>
    </row>
    <row r="42" spans="1:18" ht="21" customHeight="1" x14ac:dyDescent="0.2">
      <c r="A42" s="62"/>
      <c r="B42" s="72"/>
      <c r="C42" s="73"/>
      <c r="D42" s="41" t="s">
        <v>17</v>
      </c>
      <c r="E42" s="10">
        <f>F42+G42+H42+I42+J42+K42+L42+M42+N42+O42+P42+Q42+R42</f>
        <v>6</v>
      </c>
      <c r="F42" s="11">
        <v>0</v>
      </c>
      <c r="G42" s="10">
        <v>0</v>
      </c>
      <c r="H42" s="10">
        <v>6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</row>
    <row r="43" spans="1:18" ht="111" customHeight="1" x14ac:dyDescent="0.2">
      <c r="A43" s="62" t="s">
        <v>31</v>
      </c>
      <c r="B43" s="72" t="s">
        <v>32</v>
      </c>
      <c r="C43" s="73" t="s">
        <v>132</v>
      </c>
      <c r="D43" s="41" t="s">
        <v>156</v>
      </c>
      <c r="E43" s="10">
        <f>E44</f>
        <v>91.5</v>
      </c>
      <c r="F43" s="10">
        <f t="shared" ref="F43:R43" si="11">F44</f>
        <v>5</v>
      </c>
      <c r="G43" s="10">
        <f t="shared" si="11"/>
        <v>5.3</v>
      </c>
      <c r="H43" s="10">
        <f t="shared" si="11"/>
        <v>5.6</v>
      </c>
      <c r="I43" s="10">
        <f t="shared" si="11"/>
        <v>6.1</v>
      </c>
      <c r="J43" s="10">
        <f t="shared" si="11"/>
        <v>6.5</v>
      </c>
      <c r="K43" s="10">
        <f t="shared" si="11"/>
        <v>7.1</v>
      </c>
      <c r="L43" s="10">
        <f t="shared" si="11"/>
        <v>7.4</v>
      </c>
      <c r="M43" s="10">
        <f t="shared" si="11"/>
        <v>7.6</v>
      </c>
      <c r="N43" s="10">
        <f t="shared" si="11"/>
        <v>8</v>
      </c>
      <c r="O43" s="10">
        <f t="shared" si="11"/>
        <v>8.3000000000000007</v>
      </c>
      <c r="P43" s="10">
        <f t="shared" si="11"/>
        <v>8.6</v>
      </c>
      <c r="Q43" s="10">
        <f t="shared" si="11"/>
        <v>8</v>
      </c>
      <c r="R43" s="10">
        <f t="shared" si="11"/>
        <v>8</v>
      </c>
    </row>
    <row r="44" spans="1:18" ht="21.75" customHeight="1" x14ac:dyDescent="0.2">
      <c r="A44" s="62"/>
      <c r="B44" s="72"/>
      <c r="C44" s="73"/>
      <c r="D44" s="41" t="s">
        <v>17</v>
      </c>
      <c r="E44" s="10">
        <f>F44+G44+H44+I44+J44+K44+L44+M44+N44+O44+P44+Q44+R44</f>
        <v>91.5</v>
      </c>
      <c r="F44" s="11">
        <v>5</v>
      </c>
      <c r="G44" s="10">
        <v>5.3</v>
      </c>
      <c r="H44" s="10">
        <v>5.6</v>
      </c>
      <c r="I44" s="10">
        <v>6.1</v>
      </c>
      <c r="J44" s="10">
        <v>6.5</v>
      </c>
      <c r="K44" s="10">
        <v>7.1</v>
      </c>
      <c r="L44" s="10">
        <v>7.4</v>
      </c>
      <c r="M44" s="10">
        <v>7.6</v>
      </c>
      <c r="N44" s="10">
        <v>8</v>
      </c>
      <c r="O44" s="10">
        <v>8.3000000000000007</v>
      </c>
      <c r="P44" s="10">
        <v>8.6</v>
      </c>
      <c r="Q44" s="10">
        <v>8</v>
      </c>
      <c r="R44" s="10">
        <v>8</v>
      </c>
    </row>
    <row r="45" spans="1:18" ht="178.5" customHeight="1" x14ac:dyDescent="0.2">
      <c r="A45" s="62" t="s">
        <v>33</v>
      </c>
      <c r="B45" s="72" t="s">
        <v>34</v>
      </c>
      <c r="C45" s="73" t="s">
        <v>133</v>
      </c>
      <c r="D45" s="41" t="s">
        <v>157</v>
      </c>
      <c r="E45" s="10">
        <f>E46</f>
        <v>120.5</v>
      </c>
      <c r="F45" s="10">
        <f t="shared" ref="F45:R45" si="12">F46</f>
        <v>0</v>
      </c>
      <c r="G45" s="10">
        <f t="shared" si="12"/>
        <v>0</v>
      </c>
      <c r="H45" s="10">
        <f t="shared" si="12"/>
        <v>20</v>
      </c>
      <c r="I45" s="10">
        <f t="shared" si="12"/>
        <v>0</v>
      </c>
      <c r="J45" s="10">
        <f t="shared" si="12"/>
        <v>0</v>
      </c>
      <c r="K45" s="10">
        <f t="shared" si="12"/>
        <v>22.8</v>
      </c>
      <c r="L45" s="10">
        <f t="shared" si="12"/>
        <v>0</v>
      </c>
      <c r="M45" s="10">
        <f t="shared" si="12"/>
        <v>0</v>
      </c>
      <c r="N45" s="10">
        <f t="shared" si="12"/>
        <v>25.9</v>
      </c>
      <c r="O45" s="10">
        <f t="shared" si="12"/>
        <v>0</v>
      </c>
      <c r="P45" s="10">
        <f t="shared" si="12"/>
        <v>0</v>
      </c>
      <c r="Q45" s="10">
        <f t="shared" si="12"/>
        <v>25.9</v>
      </c>
      <c r="R45" s="10">
        <f t="shared" si="12"/>
        <v>25.9</v>
      </c>
    </row>
    <row r="46" spans="1:18" ht="21.75" customHeight="1" x14ac:dyDescent="0.2">
      <c r="A46" s="62"/>
      <c r="B46" s="72"/>
      <c r="C46" s="73"/>
      <c r="D46" s="16" t="s">
        <v>17</v>
      </c>
      <c r="E46" s="10">
        <f>F46+G46+H46+I46+J46+K46+L46+M46+N46+O46+P46+Q46+R46</f>
        <v>120.5</v>
      </c>
      <c r="F46" s="11">
        <v>0</v>
      </c>
      <c r="G46" s="10">
        <v>0</v>
      </c>
      <c r="H46" s="10">
        <v>20</v>
      </c>
      <c r="I46" s="10">
        <v>0</v>
      </c>
      <c r="J46" s="10">
        <v>0</v>
      </c>
      <c r="K46" s="10">
        <v>22.8</v>
      </c>
      <c r="L46" s="10">
        <v>0</v>
      </c>
      <c r="M46" s="10">
        <v>0</v>
      </c>
      <c r="N46" s="10">
        <v>25.9</v>
      </c>
      <c r="O46" s="10">
        <v>0</v>
      </c>
      <c r="P46" s="10">
        <v>0</v>
      </c>
      <c r="Q46" s="10">
        <v>25.9</v>
      </c>
      <c r="R46" s="10">
        <v>25.9</v>
      </c>
    </row>
    <row r="47" spans="1:18" ht="150" customHeight="1" x14ac:dyDescent="0.2">
      <c r="A47" s="16" t="s">
        <v>35</v>
      </c>
      <c r="B47" s="15" t="s">
        <v>36</v>
      </c>
      <c r="C47" s="17" t="s">
        <v>134</v>
      </c>
      <c r="D47" s="70" t="s">
        <v>16</v>
      </c>
      <c r="E47" s="71"/>
      <c r="F47" s="12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spans="1:18" ht="139.5" customHeight="1" x14ac:dyDescent="0.2">
      <c r="A48" s="16" t="s">
        <v>37</v>
      </c>
      <c r="B48" s="15" t="s">
        <v>38</v>
      </c>
      <c r="C48" s="20" t="s">
        <v>132</v>
      </c>
      <c r="D48" s="74" t="s">
        <v>16</v>
      </c>
      <c r="E48" s="75"/>
      <c r="F48" s="12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18" ht="31.5" customHeight="1" x14ac:dyDescent="0.2">
      <c r="A49" s="64" t="s">
        <v>112</v>
      </c>
      <c r="B49" s="65"/>
      <c r="C49" s="65"/>
      <c r="D49" s="7" t="s">
        <v>158</v>
      </c>
      <c r="E49" s="13">
        <f>E50+E51</f>
        <v>523.4</v>
      </c>
      <c r="F49" s="13">
        <f t="shared" ref="F49:P49" si="13">F50+F51</f>
        <v>23</v>
      </c>
      <c r="G49" s="13">
        <f t="shared" si="13"/>
        <v>24.2</v>
      </c>
      <c r="H49" s="13">
        <f t="shared" si="13"/>
        <v>51.4</v>
      </c>
      <c r="I49" s="13">
        <f t="shared" si="13"/>
        <v>26.9</v>
      </c>
      <c r="J49" s="13">
        <f t="shared" si="13"/>
        <v>28.299999999999997</v>
      </c>
      <c r="K49" s="13">
        <f t="shared" si="13"/>
        <v>52.8</v>
      </c>
      <c r="L49" s="13">
        <f t="shared" si="13"/>
        <v>31.200000000000003</v>
      </c>
      <c r="M49" s="13">
        <f t="shared" si="13"/>
        <v>32.700000000000003</v>
      </c>
      <c r="N49" s="13">
        <f t="shared" si="13"/>
        <v>60.1</v>
      </c>
      <c r="O49" s="13">
        <f t="shared" si="13"/>
        <v>35.599999999999994</v>
      </c>
      <c r="P49" s="13">
        <f t="shared" si="13"/>
        <v>37</v>
      </c>
      <c r="Q49" s="13">
        <f t="shared" ref="Q49:R49" si="14">Q50+Q51</f>
        <v>60.1</v>
      </c>
      <c r="R49" s="13">
        <f t="shared" si="14"/>
        <v>60.1</v>
      </c>
    </row>
    <row r="50" spans="1:18" ht="15" customHeight="1" x14ac:dyDescent="0.2">
      <c r="A50" s="66"/>
      <c r="B50" s="67"/>
      <c r="C50" s="67"/>
      <c r="D50" s="7" t="s">
        <v>17</v>
      </c>
      <c r="E50" s="13">
        <f>E37+E40+E42+E44+E46</f>
        <v>523.4</v>
      </c>
      <c r="F50" s="13">
        <f t="shared" ref="F50:P50" si="15">F37+F40+F42+F44+F46</f>
        <v>23</v>
      </c>
      <c r="G50" s="13">
        <f t="shared" si="15"/>
        <v>24.2</v>
      </c>
      <c r="H50" s="13">
        <f t="shared" si="15"/>
        <v>51.4</v>
      </c>
      <c r="I50" s="13">
        <f t="shared" si="15"/>
        <v>26.9</v>
      </c>
      <c r="J50" s="13">
        <f t="shared" si="15"/>
        <v>28.299999999999997</v>
      </c>
      <c r="K50" s="13">
        <f t="shared" si="15"/>
        <v>52.8</v>
      </c>
      <c r="L50" s="13">
        <f t="shared" si="15"/>
        <v>31.200000000000003</v>
      </c>
      <c r="M50" s="13">
        <f t="shared" si="15"/>
        <v>32.700000000000003</v>
      </c>
      <c r="N50" s="13">
        <f t="shared" si="15"/>
        <v>60.1</v>
      </c>
      <c r="O50" s="13">
        <f t="shared" si="15"/>
        <v>35.599999999999994</v>
      </c>
      <c r="P50" s="13">
        <f t="shared" si="15"/>
        <v>37</v>
      </c>
      <c r="Q50" s="13">
        <f t="shared" ref="Q50:R50" si="16">Q37+Q40+Q42+Q44+Q46</f>
        <v>60.1</v>
      </c>
      <c r="R50" s="13">
        <f t="shared" si="16"/>
        <v>60.1</v>
      </c>
    </row>
    <row r="51" spans="1:18" ht="15" customHeight="1" x14ac:dyDescent="0.2">
      <c r="A51" s="68"/>
      <c r="B51" s="69"/>
      <c r="C51" s="69"/>
      <c r="D51" s="7" t="s">
        <v>59</v>
      </c>
      <c r="E51" s="13">
        <f>SUM(F51:P51)</f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</row>
    <row r="52" spans="1:18" ht="18.75" customHeight="1" x14ac:dyDescent="0.2">
      <c r="A52" s="70" t="s">
        <v>57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</row>
    <row r="53" spans="1:18" ht="15.75" x14ac:dyDescent="0.2">
      <c r="A53" s="17">
        <v>1</v>
      </c>
      <c r="B53" s="17">
        <v>2</v>
      </c>
      <c r="C53" s="17">
        <v>3</v>
      </c>
      <c r="D53" s="17">
        <v>4</v>
      </c>
      <c r="E53" s="17">
        <v>5</v>
      </c>
      <c r="F53" s="18">
        <v>6</v>
      </c>
      <c r="G53" s="17">
        <v>7</v>
      </c>
      <c r="H53" s="17">
        <v>8</v>
      </c>
      <c r="I53" s="17">
        <v>9</v>
      </c>
      <c r="J53" s="17">
        <v>10</v>
      </c>
      <c r="K53" s="17">
        <v>11</v>
      </c>
      <c r="L53" s="17">
        <v>12</v>
      </c>
      <c r="M53" s="17">
        <v>13</v>
      </c>
      <c r="N53" s="17">
        <v>14</v>
      </c>
      <c r="O53" s="17">
        <v>15</v>
      </c>
      <c r="P53" s="17">
        <v>16</v>
      </c>
      <c r="Q53" s="17">
        <v>14</v>
      </c>
      <c r="R53" s="17">
        <v>14</v>
      </c>
    </row>
    <row r="54" spans="1:18" ht="144.75" customHeight="1" x14ac:dyDescent="0.2">
      <c r="A54" s="16" t="s">
        <v>39</v>
      </c>
      <c r="B54" s="12" t="s">
        <v>120</v>
      </c>
      <c r="C54" s="17" t="s">
        <v>40</v>
      </c>
      <c r="D54" s="70" t="s">
        <v>16</v>
      </c>
      <c r="E54" s="71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 ht="70.5" customHeight="1" x14ac:dyDescent="0.2">
      <c r="A55" s="16" t="s">
        <v>41</v>
      </c>
      <c r="B55" s="12" t="s">
        <v>121</v>
      </c>
      <c r="C55" s="17" t="s">
        <v>40</v>
      </c>
      <c r="D55" s="70" t="s">
        <v>16</v>
      </c>
      <c r="E55" s="71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 ht="95.25" customHeight="1" x14ac:dyDescent="0.2">
      <c r="A56" s="16" t="s">
        <v>42</v>
      </c>
      <c r="B56" s="12" t="s">
        <v>118</v>
      </c>
      <c r="C56" s="17" t="s">
        <v>40</v>
      </c>
      <c r="D56" s="70" t="s">
        <v>16</v>
      </c>
      <c r="E56" s="71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 ht="186.75" customHeight="1" x14ac:dyDescent="0.2">
      <c r="A57" s="16" t="s">
        <v>43</v>
      </c>
      <c r="B57" s="12" t="s">
        <v>122</v>
      </c>
      <c r="C57" s="17" t="s">
        <v>40</v>
      </c>
      <c r="D57" s="76" t="s">
        <v>16</v>
      </c>
      <c r="E57" s="7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 ht="203.25" customHeight="1" x14ac:dyDescent="0.2">
      <c r="A58" s="16" t="s">
        <v>44</v>
      </c>
      <c r="B58" s="12" t="s">
        <v>123</v>
      </c>
      <c r="C58" s="17" t="s">
        <v>40</v>
      </c>
      <c r="D58" s="70" t="s">
        <v>16</v>
      </c>
      <c r="E58" s="71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 ht="88.5" customHeight="1" x14ac:dyDescent="0.2">
      <c r="A59" s="16" t="s">
        <v>45</v>
      </c>
      <c r="B59" s="12" t="s">
        <v>46</v>
      </c>
      <c r="C59" s="17" t="s">
        <v>61</v>
      </c>
      <c r="D59" s="70" t="s">
        <v>16</v>
      </c>
      <c r="E59" s="71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spans="1:18" ht="77.25" customHeight="1" x14ac:dyDescent="0.2">
      <c r="A60" s="16" t="s">
        <v>47</v>
      </c>
      <c r="B60" s="12" t="s">
        <v>48</v>
      </c>
      <c r="C60" s="17" t="s">
        <v>61</v>
      </c>
      <c r="D60" s="70" t="s">
        <v>16</v>
      </c>
      <c r="E60" s="71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spans="1:18" ht="78.75" customHeight="1" x14ac:dyDescent="0.2">
      <c r="A61" s="16" t="s">
        <v>49</v>
      </c>
      <c r="B61" s="12" t="s">
        <v>124</v>
      </c>
      <c r="C61" s="17" t="s">
        <v>40</v>
      </c>
      <c r="D61" s="70" t="s">
        <v>16</v>
      </c>
      <c r="E61" s="71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spans="1:18" ht="31.5" customHeight="1" x14ac:dyDescent="0.2">
      <c r="A62" s="64" t="s">
        <v>111</v>
      </c>
      <c r="B62" s="65"/>
      <c r="C62" s="65"/>
      <c r="D62" s="7" t="s">
        <v>58</v>
      </c>
      <c r="E62" s="13">
        <f>E63+E64</f>
        <v>0</v>
      </c>
      <c r="F62" s="13">
        <f t="shared" ref="F62:P62" si="17">F63+F64</f>
        <v>0</v>
      </c>
      <c r="G62" s="13">
        <f t="shared" si="17"/>
        <v>0</v>
      </c>
      <c r="H62" s="13">
        <f t="shared" si="17"/>
        <v>0</v>
      </c>
      <c r="I62" s="13">
        <f t="shared" si="17"/>
        <v>0</v>
      </c>
      <c r="J62" s="13">
        <f t="shared" si="17"/>
        <v>0</v>
      </c>
      <c r="K62" s="13">
        <f t="shared" si="17"/>
        <v>0</v>
      </c>
      <c r="L62" s="13">
        <f t="shared" si="17"/>
        <v>0</v>
      </c>
      <c r="M62" s="13">
        <f t="shared" si="17"/>
        <v>0</v>
      </c>
      <c r="N62" s="13">
        <f t="shared" si="17"/>
        <v>0</v>
      </c>
      <c r="O62" s="13">
        <f t="shared" si="17"/>
        <v>0</v>
      </c>
      <c r="P62" s="13">
        <f t="shared" si="17"/>
        <v>0</v>
      </c>
      <c r="Q62" s="13">
        <f t="shared" ref="Q62:R62" si="18">Q63+Q64</f>
        <v>0</v>
      </c>
      <c r="R62" s="13">
        <f t="shared" si="18"/>
        <v>0</v>
      </c>
    </row>
    <row r="63" spans="1:18" ht="15" customHeight="1" x14ac:dyDescent="0.2">
      <c r="A63" s="66"/>
      <c r="B63" s="67"/>
      <c r="C63" s="67"/>
      <c r="D63" s="7" t="s">
        <v>17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</row>
    <row r="64" spans="1:18" ht="15" customHeight="1" x14ac:dyDescent="0.2">
      <c r="A64" s="68"/>
      <c r="B64" s="69"/>
      <c r="C64" s="69"/>
      <c r="D64" s="7" t="s">
        <v>59</v>
      </c>
      <c r="E64" s="13">
        <f>SUM(F64:P64)</f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</row>
    <row r="65" spans="1:20" ht="31.5" customHeight="1" x14ac:dyDescent="0.2">
      <c r="A65" s="64" t="s">
        <v>113</v>
      </c>
      <c r="B65" s="65"/>
      <c r="C65" s="65"/>
      <c r="D65" s="7" t="s">
        <v>58</v>
      </c>
      <c r="E65" s="13">
        <f>E66</f>
        <v>1711.4</v>
      </c>
      <c r="F65" s="13">
        <f t="shared" ref="F65:R65" si="19">F66</f>
        <v>85.699999999999989</v>
      </c>
      <c r="G65" s="13">
        <f t="shared" si="19"/>
        <v>96.7</v>
      </c>
      <c r="H65" s="13">
        <f t="shared" si="19"/>
        <v>120.4</v>
      </c>
      <c r="I65" s="13">
        <f t="shared" si="19"/>
        <v>99.300000000000011</v>
      </c>
      <c r="J65" s="13">
        <f t="shared" si="19"/>
        <v>114.39999999999999</v>
      </c>
      <c r="K65" s="13">
        <f t="shared" si="19"/>
        <v>96.3</v>
      </c>
      <c r="L65" s="13">
        <f t="shared" si="19"/>
        <v>125.5</v>
      </c>
      <c r="M65" s="13">
        <f t="shared" si="19"/>
        <v>140.9</v>
      </c>
      <c r="N65" s="13">
        <f t="shared" si="19"/>
        <v>173.1</v>
      </c>
      <c r="O65" s="13">
        <f t="shared" si="19"/>
        <v>153.30000000000001</v>
      </c>
      <c r="P65" s="13">
        <f t="shared" si="19"/>
        <v>159.60000000000002</v>
      </c>
      <c r="Q65" s="13">
        <f t="shared" si="19"/>
        <v>173.1</v>
      </c>
      <c r="R65" s="13">
        <f t="shared" si="19"/>
        <v>173.1</v>
      </c>
    </row>
    <row r="66" spans="1:20" ht="15.75" x14ac:dyDescent="0.2">
      <c r="A66" s="66"/>
      <c r="B66" s="67"/>
      <c r="C66" s="67"/>
      <c r="D66" s="7" t="s">
        <v>17</v>
      </c>
      <c r="E66" s="13">
        <f>E31+E50+E63</f>
        <v>1711.4</v>
      </c>
      <c r="F66" s="13">
        <f t="shared" ref="F66:P66" si="20">F31+F50+F63</f>
        <v>85.699999999999989</v>
      </c>
      <c r="G66" s="13">
        <f t="shared" si="20"/>
        <v>96.7</v>
      </c>
      <c r="H66" s="13">
        <f t="shared" si="20"/>
        <v>120.4</v>
      </c>
      <c r="I66" s="13">
        <f t="shared" si="20"/>
        <v>99.300000000000011</v>
      </c>
      <c r="J66" s="13">
        <f t="shared" si="20"/>
        <v>114.39999999999999</v>
      </c>
      <c r="K66" s="13">
        <f t="shared" si="20"/>
        <v>96.3</v>
      </c>
      <c r="L66" s="13">
        <f t="shared" si="20"/>
        <v>125.5</v>
      </c>
      <c r="M66" s="13">
        <f t="shared" si="20"/>
        <v>140.9</v>
      </c>
      <c r="N66" s="13">
        <f t="shared" si="20"/>
        <v>173.1</v>
      </c>
      <c r="O66" s="13">
        <f t="shared" si="20"/>
        <v>153.30000000000001</v>
      </c>
      <c r="P66" s="13">
        <f t="shared" si="20"/>
        <v>159.60000000000002</v>
      </c>
      <c r="Q66" s="13">
        <f t="shared" ref="Q66:R66" si="21">Q31+Q50+Q63</f>
        <v>173.1</v>
      </c>
      <c r="R66" s="13">
        <f t="shared" si="21"/>
        <v>173.1</v>
      </c>
    </row>
    <row r="67" spans="1:20" ht="18.75" x14ac:dyDescent="0.3">
      <c r="A67" s="68"/>
      <c r="B67" s="69"/>
      <c r="C67" s="69"/>
      <c r="D67" s="7" t="s">
        <v>59</v>
      </c>
      <c r="E67" s="13">
        <f>SUM(F67:P67)</f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T67" s="47" t="s">
        <v>162</v>
      </c>
    </row>
    <row r="68" spans="1:20" ht="15.75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20" ht="15.75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20" ht="15.75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20" ht="15.75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20" ht="15.75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20" ht="15.75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20" ht="15.75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20" ht="15.75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1:20" ht="15.75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20" ht="15.75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20" ht="15.75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20" ht="15.75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1:20" ht="15.75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1:18" ht="15.75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1:18" ht="15.75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1:18" ht="15.75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1:18" ht="15.75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18" ht="15.75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1:18" ht="15.75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1:18" ht="15.75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1:18" ht="15.75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1:18" ht="15.75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1:18" ht="15.75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1:18" ht="15.75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1:18" ht="15.75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1:18" ht="15.75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1:18" ht="15.75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ht="15.75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1:18" ht="15.75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1:18" ht="15.75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1:18" ht="15.75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1:18" ht="15.75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1:18" ht="15.75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ht="15.75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1:18" ht="15.75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1:18" ht="15.75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ht="15.75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1:18" ht="15.75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1:18" ht="15.75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</sheetData>
  <mergeCells count="68">
    <mergeCell ref="I5:T5"/>
    <mergeCell ref="I6:T6"/>
    <mergeCell ref="L7:Q7"/>
    <mergeCell ref="I2:T2"/>
    <mergeCell ref="I3:T3"/>
    <mergeCell ref="I4:T4"/>
    <mergeCell ref="L1:V1"/>
    <mergeCell ref="A19:R19"/>
    <mergeCell ref="A33:R33"/>
    <mergeCell ref="A52:R52"/>
    <mergeCell ref="H9:R9"/>
    <mergeCell ref="A12:R12"/>
    <mergeCell ref="A13:R13"/>
    <mergeCell ref="B24:B25"/>
    <mergeCell ref="A22:A23"/>
    <mergeCell ref="B22:B23"/>
    <mergeCell ref="C22:C23"/>
    <mergeCell ref="A20:A21"/>
    <mergeCell ref="B20:B21"/>
    <mergeCell ref="C20:C21"/>
    <mergeCell ref="K11:P11"/>
    <mergeCell ref="H10:P10"/>
    <mergeCell ref="D15:R15"/>
    <mergeCell ref="A39:A40"/>
    <mergeCell ref="B36:B37"/>
    <mergeCell ref="D38:E38"/>
    <mergeCell ref="F16:R16"/>
    <mergeCell ref="D16:D17"/>
    <mergeCell ref="E16:E17"/>
    <mergeCell ref="A28:A29"/>
    <mergeCell ref="B28:B29"/>
    <mergeCell ref="C28:C29"/>
    <mergeCell ref="A24:A25"/>
    <mergeCell ref="C24:C25"/>
    <mergeCell ref="B15:B17"/>
    <mergeCell ref="A15:A17"/>
    <mergeCell ref="C15:C17"/>
    <mergeCell ref="D26:E26"/>
    <mergeCell ref="D57:E57"/>
    <mergeCell ref="D56:E56"/>
    <mergeCell ref="A30:C32"/>
    <mergeCell ref="D35:E35"/>
    <mergeCell ref="D47:E47"/>
    <mergeCell ref="A43:A44"/>
    <mergeCell ref="B43:B44"/>
    <mergeCell ref="C43:C44"/>
    <mergeCell ref="B39:B40"/>
    <mergeCell ref="A41:A42"/>
    <mergeCell ref="C36:C37"/>
    <mergeCell ref="B41:B42"/>
    <mergeCell ref="C41:C42"/>
    <mergeCell ref="C39:C40"/>
    <mergeCell ref="A36:A37"/>
    <mergeCell ref="D8:R8"/>
    <mergeCell ref="A65:C67"/>
    <mergeCell ref="A62:C64"/>
    <mergeCell ref="D60:E60"/>
    <mergeCell ref="A45:A46"/>
    <mergeCell ref="B45:B46"/>
    <mergeCell ref="D59:E59"/>
    <mergeCell ref="C45:C46"/>
    <mergeCell ref="A49:C51"/>
    <mergeCell ref="D48:E48"/>
    <mergeCell ref="D61:E61"/>
    <mergeCell ref="D55:E55"/>
    <mergeCell ref="D54:E54"/>
    <mergeCell ref="D27:E27"/>
    <mergeCell ref="D58:E58"/>
  </mergeCells>
  <phoneticPr fontId="0" type="noConversion"/>
  <pageMargins left="0.70866141732283472" right="0.70866141732283472" top="0.55118110236220474" bottom="0.55118110236220474" header="0" footer="0"/>
  <pageSetup paperSize="9" scale="74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Ekonom_3</dc:creator>
  <cp:lastModifiedBy>Елена П. Низова</cp:lastModifiedBy>
  <cp:lastPrinted>2023-07-04T07:49:15Z</cp:lastPrinted>
  <dcterms:created xsi:type="dcterms:W3CDTF">2018-10-15T23:58:44Z</dcterms:created>
  <dcterms:modified xsi:type="dcterms:W3CDTF">2023-07-04T07:52:51Z</dcterms:modified>
</cp:coreProperties>
</file>