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kurova\Desktop\Новая папка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0">'Раздел 1'!$A$1:$O$20</definedName>
    <definedName name="_xlnm.Print_Area" localSheetId="2">'Раздел 3'!$A$1:$O$13</definedName>
    <definedName name="_xlnm.Print_Area" localSheetId="3">'Раздел 4'!$A$1:$N$42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4" l="1"/>
  <c r="I7" i="4"/>
  <c r="J7" i="4"/>
  <c r="K7" i="4"/>
  <c r="L7" i="4"/>
  <c r="M7" i="4"/>
  <c r="H7" i="4"/>
  <c r="M41" i="4"/>
  <c r="L41" i="4"/>
  <c r="K41" i="4"/>
  <c r="J41" i="4"/>
  <c r="I41" i="4"/>
  <c r="M40" i="4"/>
  <c r="L40" i="4"/>
  <c r="K40" i="4"/>
  <c r="J40" i="4"/>
  <c r="I40" i="4"/>
  <c r="H40" i="4"/>
  <c r="H41" i="4"/>
  <c r="M39" i="4"/>
  <c r="L39" i="4"/>
  <c r="K39" i="4"/>
  <c r="J39" i="4"/>
  <c r="I39" i="4"/>
  <c r="H39" i="4"/>
  <c r="K33" i="4" l="1"/>
  <c r="M42" i="4"/>
  <c r="M38" i="4" s="1"/>
  <c r="L42" i="4"/>
  <c r="L38" i="4" s="1"/>
  <c r="K42" i="4"/>
  <c r="J42" i="4"/>
  <c r="J38" i="4" s="1"/>
  <c r="I42" i="4"/>
  <c r="I38" i="4" s="1"/>
  <c r="K38" i="4"/>
  <c r="N32" i="4"/>
  <c r="N31" i="4"/>
  <c r="N30" i="4"/>
  <c r="N29" i="4"/>
  <c r="M28" i="4"/>
  <c r="L28" i="4"/>
  <c r="K28" i="4"/>
  <c r="J28" i="4"/>
  <c r="I28" i="4"/>
  <c r="H28" i="4"/>
  <c r="N37" i="4"/>
  <c r="N36" i="4"/>
  <c r="N35" i="4"/>
  <c r="N34" i="4"/>
  <c r="M33" i="4"/>
  <c r="L33" i="4"/>
  <c r="J33" i="4"/>
  <c r="I33" i="4"/>
  <c r="H33" i="4"/>
  <c r="N11" i="4"/>
  <c r="N10" i="4"/>
  <c r="N9" i="4"/>
  <c r="N8" i="4"/>
  <c r="N7" i="4"/>
  <c r="N28" i="4" l="1"/>
  <c r="N33" i="4"/>
  <c r="H42" i="4"/>
  <c r="H38" i="4" s="1"/>
  <c r="N38" i="4" s="1"/>
  <c r="I13" i="4"/>
  <c r="J13" i="4"/>
  <c r="K13" i="4"/>
  <c r="L13" i="4"/>
  <c r="M13" i="4"/>
  <c r="H13" i="4" l="1"/>
  <c r="I23" i="4"/>
  <c r="H23" i="4"/>
  <c r="N26" i="4"/>
  <c r="N41" i="4"/>
  <c r="N40" i="4"/>
  <c r="N27" i="4" l="1"/>
  <c r="N25" i="4"/>
  <c r="N24" i="4"/>
  <c r="L23" i="4"/>
  <c r="K23" i="4"/>
  <c r="J23" i="4"/>
  <c r="N22" i="4"/>
  <c r="N21" i="4"/>
  <c r="N20" i="4"/>
  <c r="N19" i="4"/>
  <c r="M18" i="4"/>
  <c r="L18" i="4"/>
  <c r="K18" i="4"/>
  <c r="J18" i="4"/>
  <c r="I18" i="4"/>
  <c r="H18" i="4"/>
  <c r="N17" i="4"/>
  <c r="N16" i="4"/>
  <c r="N15" i="4"/>
  <c r="N14" i="4"/>
  <c r="N39" i="4" l="1"/>
  <c r="N13" i="4"/>
  <c r="N18" i="4"/>
  <c r="N23" i="4"/>
</calcChain>
</file>

<file path=xl/sharedStrings.xml><?xml version="1.0" encoding="utf-8"?>
<sst xmlns="http://schemas.openxmlformats.org/spreadsheetml/2006/main" count="132" uniqueCount="77">
  <si>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</si>
  <si>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</si>
  <si>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</si>
  <si>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</si>
  <si>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</si>
  <si>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</si>
  <si>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</si>
  <si>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</si>
  <si>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</si>
  <si>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</si>
  <si>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</si>
  <si>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</si>
  <si>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</si>
  <si>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</si>
  <si>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</si>
  <si>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</si>
  <si>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</si>
  <si>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</si>
  <si>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</si>
  <si>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</si>
  <si>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</si>
  <si>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</si>
  <si>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</si>
  <si>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</si>
  <si>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</si>
  <si>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 xml:space="preserve">№      п/п </t>
  </si>
  <si>
    <t>%</t>
  </si>
  <si>
    <t>МП</t>
  </si>
  <si>
    <t>Базовое значение 2024</t>
  </si>
  <si>
    <t>Раздел 3. Перечень процессных мероприятий</t>
  </si>
  <si>
    <t>Доля граждан, систематически занимающихся физической культурой и спортом</t>
  </si>
  <si>
    <t>Доля граждан в возрасте 3-29 лет, систематически занимаю-щихся физической культурой и спортом, в общей численности граждан данной возрастной категории</t>
  </si>
  <si>
    <t>Раздел 2. Показатели комплекса процессных мероприятий</t>
  </si>
  <si>
    <t>Численность молодежи, вовлеченной в реализуемые на территории муниципального образования проекты и программы в сфере молодежной политики (за отчетный период нарастающим итогом)</t>
  </si>
  <si>
    <t>Численность молодежи, вовлеченной в реализуемые на территории муниципального образования мероприятия патриотической направленности (за отчетный период нарастающим итогом)</t>
  </si>
  <si>
    <t>Проведение мероприятий в сфере молодежной политики</t>
  </si>
  <si>
    <t>Создание временных рабочих мест для трудоустройства несовершеннолетних граждан</t>
  </si>
  <si>
    <t>иные мероприятия</t>
  </si>
  <si>
    <t>Базовое значение      2024</t>
  </si>
  <si>
    <t>ИТОГО по комплексу процессных мероприятий (всего), в том числе:</t>
  </si>
  <si>
    <t xml:space="preserve">Задача 1. Создание условий для реализации молодежных проектов;                                                                                                                                    Задача 2. Создание условий для реализации и развития молодежной политики.   </t>
  </si>
  <si>
    <t>2.</t>
  </si>
  <si>
    <t>Задача 2. Создание условий для реализации и развития молодежной политики</t>
  </si>
  <si>
    <t>Задача 1. Создание условий для реализации молодежных проектов</t>
  </si>
  <si>
    <t>2.1.</t>
  </si>
  <si>
    <t>2.2.</t>
  </si>
  <si>
    <t>2.3.</t>
  </si>
  <si>
    <t>2.5.</t>
  </si>
  <si>
    <t xml:space="preserve">Задача 2. Создание условий для реализации и развития молодежной политики </t>
  </si>
  <si>
    <t>2.4.</t>
  </si>
  <si>
    <t>чел.</t>
  </si>
  <si>
    <t xml:space="preserve">Поддержка и обеспечение эффективного взаимодействия с молодёжными объединениями учреждений культуры и учреждений дополнительного образования </t>
  </si>
  <si>
    <t>Поддержка развития добровольчества (волонтерства) и серебряных волонтеров в МО Ногликский муниципальный округ Сахалинской области</t>
  </si>
  <si>
    <t>Организация и поддержка деятельности местного отделения ВВПОД ЮНАРМИЯ</t>
  </si>
  <si>
    <t>Отдел культуры, спорта, молодежной и социальной политики,туризма и КМНС Департамента социальной политики администрации МО Ногликский муниципальный округ Сахалинской области, учреждения культуры, общеобразовательные учреждения и учреждения дополнительного образования.</t>
  </si>
  <si>
    <t xml:space="preserve"> Обеспечено участие волонтеров в региональных, областных и муниципальных фестивалях, слетах, форумах, семинарах</t>
  </si>
  <si>
    <t xml:space="preserve"> Обеспечено участие волонтеров в региональных, областных и муниципальных фестивалях, слетах, форумах, семинарах (всего), в том числе:</t>
  </si>
  <si>
    <t>(Администрация муниципального образования Ногликский муниципальный округ Сахалинской области).</t>
  </si>
  <si>
    <t>Отдел КСМиСП,ТиКМНС Департамента социальной политики администрации муниципального образования Ногликский муниципальный округ Сахалинской области,</t>
  </si>
  <si>
    <t>Обеспечена выплата зароботной платы  несоврешеннолетним гражданам, трудоустроенных в каникулярное время  (всего), в том числе:</t>
  </si>
  <si>
    <t xml:space="preserve">Обеспечена выплата зароботной платы  несоврешеннолетним гражданам, трудоустроенных в каникулярное время </t>
  </si>
  <si>
    <t>Обеспечена реализация молодежных проектов  на территории МО</t>
  </si>
  <si>
    <t>ед.</t>
  </si>
  <si>
    <t>Обеспечена  совместная работа учреждений культуры с молодежными объединениями в организации, подготовке и участии  в культурно-досуговой жизни района</t>
  </si>
  <si>
    <t>Обеспечена организация и проведение мероприятий посвященных памятным датам Российской Федерации, дням воинской славы, государственным праздникам, общественно-значимым событиям в культурно-патриотической направленности, в том числе организованы конкурсы, акции и фестивали</t>
  </si>
  <si>
    <t>Обеспечена реализация молодежных проектов  на территории МО (всего), в том числе:</t>
  </si>
  <si>
    <t>Обеспечена организация и проведение мероприятий посвященных памятным датам Российской Федерации, дням воинской славы, государственным праздникам, общественно-значимым событиям в культурно-патриотической направленности, в том числе организованы конкурсы, акции и фестивали (всего), в том числе:</t>
  </si>
  <si>
    <t>Обеспечена  совместная работа учреждений культуры с молодежными объединениями в организации, подготовке и участии  в культурно-досуговой жизни района  (всего), в том числе:</t>
  </si>
  <si>
    <t>Реализация молодежных проектов на территории МО Ногликский муниципальный округ Сахалинской области (Молодежный бюджет)</t>
  </si>
  <si>
    <t xml:space="preserve"> иные мероприятия</t>
  </si>
  <si>
    <t xml:space="preserve">  иные мероприятия</t>
  </si>
  <si>
    <t>Обеспечена поддержка участников местного отделения ВВПОД ЮНАРМИЯ в участии патриотических меропрятий</t>
  </si>
  <si>
    <t>Обеспечена поддержка участников местного отделения ВВПОД ЮНАРМИЯ в участии патриотических мероприятий (всего), в том числе:</t>
  </si>
  <si>
    <t>Объем финансового обеспечения по годам, 
(тыс. рублей)</t>
  </si>
  <si>
    <t xml:space="preserve">отдел КСМиСПТиКМНС </t>
  </si>
  <si>
    <t xml:space="preserve">ПАСПОРТ
комплекса процессных мероприятий «Развитие молодежной политики 
в МО Ногликский муниципальный округ Сахалинской области»
</t>
  </si>
  <si>
    <t>ПРИЛОЖЕНИЕ 3
к муниципальной программе «Развитие 
физической культуры, спорта и молодежной политики 
в муниципальном образовании 
Ногликский муниципальный округ 
Сахалинской области», утвержденной 
постановлением администрации 
муниципального образования 
Ногликский муниципальный округ 
Сахалинской области 
от 30 июня 2025 года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</si>
</sst>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4" fillId="0" borderId="0" xfId="0" applyFont="1"/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0" fontId="0" fillId="2" borderId="0" xfId="0" applyFill="1"/>
    <xf numFmtId="164" fontId="3" fillId="2" borderId="1" xfId="0" applyNumberFormat="1" applyFont="1" applyFill="1" applyBorder="1" applyAlignment="1">
      <alignment horizontal="center" vertical="top"/>
    </xf>
    <xf numFmtId="164" fontId="0" fillId="2" borderId="0" xfId="0" applyNumberFormat="1" applyFill="1"/>
    <xf numFmtId="0" fontId="3" fillId="2" borderId="14" xfId="0" applyFont="1" applyFill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/>
    <xf numFmtId="164" fontId="3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showWhiteSpace="0" view="pageBreakPreview" zoomScale="106" zoomScaleNormal="100" zoomScaleSheetLayoutView="106" workbookViewId="0">
      <selection activeCell="R7" sqref="R7"/>
    </sheetView>
  </sheetViews>
  <sheetFormatPr defaultColWidth="9.140625" defaultRowHeight="15.75" x14ac:dyDescent="0.25"/>
  <cols>
    <col min="1" max="5" width="9.140625" style="3"/>
    <col min="6" max="6" width="4.42578125" style="3" customWidth="1"/>
    <col min="7" max="7" width="0.5703125" style="3" hidden="1" customWidth="1"/>
    <col min="8" max="8" width="9.140625" style="3" hidden="1" customWidth="1"/>
    <col min="9" max="14" width="9.140625" style="3"/>
    <col min="15" max="15" width="22.28515625" style="3" customWidth="1"/>
    <col min="16" max="16384" width="9.140625" style="3"/>
  </cols>
  <sheetData>
    <row r="1" spans="1:15" ht="32.25" customHeight="1" x14ac:dyDescent="0.25">
      <c r="H1" s="43" t="s">
        <v>76</v>
      </c>
      <c r="I1" s="44"/>
      <c r="J1" s="44"/>
      <c r="K1" s="44"/>
      <c r="L1" s="44"/>
      <c r="M1" s="44"/>
      <c r="N1" s="44"/>
      <c r="O1" s="44"/>
    </row>
    <row r="2" spans="1:15" ht="17.25" customHeight="1" x14ac:dyDescent="0.25">
      <c r="H2" s="44"/>
      <c r="I2" s="44"/>
      <c r="J2" s="44"/>
      <c r="K2" s="44"/>
      <c r="L2" s="44"/>
      <c r="M2" s="44"/>
      <c r="N2" s="44"/>
      <c r="O2" s="44"/>
    </row>
    <row r="3" spans="1:15" ht="46.5" customHeight="1" x14ac:dyDescent="0.25">
      <c r="H3" s="44"/>
      <c r="I3" s="44"/>
      <c r="J3" s="44"/>
      <c r="K3" s="44"/>
      <c r="L3" s="44"/>
      <c r="M3" s="44"/>
      <c r="N3" s="44"/>
      <c r="O3" s="44"/>
    </row>
    <row r="4" spans="1:15" ht="77.25" customHeight="1" x14ac:dyDescent="0.25">
      <c r="H4" s="44"/>
      <c r="I4" s="44"/>
      <c r="J4" s="44"/>
      <c r="K4" s="44"/>
      <c r="L4" s="44"/>
      <c r="M4" s="44"/>
      <c r="N4" s="44"/>
      <c r="O4" s="44"/>
    </row>
    <row r="5" spans="1:15" ht="27" customHeight="1" x14ac:dyDescent="0.25"/>
    <row r="6" spans="1:15" ht="0.75" customHeight="1" x14ac:dyDescent="0.25"/>
    <row r="7" spans="1:15" ht="45" customHeight="1" x14ac:dyDescent="0.25">
      <c r="A7" s="29" t="s">
        <v>75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0"/>
      <c r="O7" s="30"/>
    </row>
    <row r="8" spans="1:15" ht="16.5" customHeight="1" x14ac:dyDescent="0.25">
      <c r="A8" s="29" t="s">
        <v>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6.5" customHeight="1" x14ac:dyDescent="0.25"/>
    <row r="10" spans="1:15" ht="46.5" customHeight="1" x14ac:dyDescent="0.25">
      <c r="A10" s="39" t="s">
        <v>0</v>
      </c>
      <c r="B10" s="40"/>
      <c r="C10" s="40"/>
      <c r="D10" s="40"/>
      <c r="E10" s="40"/>
      <c r="F10" s="40"/>
      <c r="G10" s="40"/>
      <c r="H10" s="40"/>
      <c r="I10" s="31" t="s">
        <v>58</v>
      </c>
      <c r="J10" s="32"/>
      <c r="K10" s="32"/>
      <c r="L10" s="32"/>
      <c r="M10" s="32"/>
      <c r="N10" s="32"/>
      <c r="O10" s="33"/>
    </row>
    <row r="11" spans="1:15" ht="36.75" customHeight="1" x14ac:dyDescent="0.25">
      <c r="A11" s="41"/>
      <c r="B11" s="42"/>
      <c r="C11" s="42"/>
      <c r="D11" s="42"/>
      <c r="E11" s="42"/>
      <c r="F11" s="42"/>
      <c r="G11" s="42"/>
      <c r="H11" s="42"/>
      <c r="I11" s="36" t="s">
        <v>57</v>
      </c>
      <c r="J11" s="37"/>
      <c r="K11" s="37"/>
      <c r="L11" s="37"/>
      <c r="M11" s="37"/>
      <c r="N11" s="37"/>
      <c r="O11" s="38"/>
    </row>
    <row r="12" spans="1:15" ht="84.75" customHeight="1" x14ac:dyDescent="0.25">
      <c r="A12" s="25" t="s">
        <v>1</v>
      </c>
      <c r="B12" s="26"/>
      <c r="C12" s="26"/>
      <c r="D12" s="26"/>
      <c r="E12" s="26"/>
      <c r="F12" s="26"/>
      <c r="G12" s="26"/>
      <c r="H12" s="26"/>
      <c r="I12" s="34" t="s">
        <v>54</v>
      </c>
      <c r="J12" s="35"/>
      <c r="K12" s="35"/>
      <c r="L12" s="35"/>
      <c r="M12" s="35"/>
      <c r="N12" s="35"/>
      <c r="O12" s="35"/>
    </row>
    <row r="13" spans="1:15" ht="35.25" customHeight="1" x14ac:dyDescent="0.25">
      <c r="A13" s="25" t="s">
        <v>2</v>
      </c>
      <c r="B13" s="26"/>
      <c r="C13" s="26"/>
      <c r="D13" s="26"/>
      <c r="E13" s="26"/>
      <c r="F13" s="26"/>
      <c r="G13" s="26"/>
      <c r="H13" s="26"/>
      <c r="I13" s="27" t="s">
        <v>40</v>
      </c>
      <c r="J13" s="28"/>
      <c r="K13" s="28"/>
      <c r="L13" s="28"/>
      <c r="M13" s="28"/>
      <c r="N13" s="28"/>
      <c r="O13" s="28"/>
    </row>
  </sheetData>
  <mergeCells count="10">
    <mergeCell ref="H1:O4"/>
    <mergeCell ref="A13:H13"/>
    <mergeCell ref="I13:O13"/>
    <mergeCell ref="A8:O8"/>
    <mergeCell ref="A7:O7"/>
    <mergeCell ref="I10:O10"/>
    <mergeCell ref="A12:H12"/>
    <mergeCell ref="I12:O12"/>
    <mergeCell ref="I11:O11"/>
    <mergeCell ref="A10:H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view="pageBreakPreview" zoomScaleNormal="100" zoomScaleSheetLayoutView="100" workbookViewId="0">
      <selection activeCell="M13" sqref="M13"/>
    </sheetView>
  </sheetViews>
  <sheetFormatPr defaultRowHeight="15" x14ac:dyDescent="0.25"/>
  <cols>
    <col min="1" max="1" width="5.28515625" customWidth="1"/>
    <col min="7" max="7" width="12" customWidth="1"/>
    <col min="8" max="8" width="12.28515625" customWidth="1"/>
    <col min="9" max="9" width="8.85546875" customWidth="1"/>
    <col min="14" max="15" width="8.85546875" customWidth="1"/>
    <col min="16" max="16" width="22" customWidth="1"/>
  </cols>
  <sheetData>
    <row r="1" spans="1:16" ht="15.75" x14ac:dyDescent="0.25">
      <c r="A1" s="45" t="s">
        <v>32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3" spans="1:16" ht="22.9" customHeight="1" x14ac:dyDescent="0.25">
      <c r="A3" s="55" t="s">
        <v>11</v>
      </c>
      <c r="B3" s="46" t="s">
        <v>9</v>
      </c>
      <c r="C3" s="47"/>
      <c r="D3" s="47"/>
      <c r="E3" s="47"/>
      <c r="F3" s="48"/>
      <c r="G3" s="55" t="s">
        <v>8</v>
      </c>
      <c r="H3" s="55" t="s">
        <v>7</v>
      </c>
      <c r="I3" s="55" t="s">
        <v>28</v>
      </c>
      <c r="J3" s="62" t="s">
        <v>5</v>
      </c>
      <c r="K3" s="63"/>
      <c r="L3" s="63"/>
      <c r="M3" s="63"/>
      <c r="N3" s="63"/>
      <c r="O3" s="64"/>
      <c r="P3" s="55" t="s">
        <v>4</v>
      </c>
    </row>
    <row r="4" spans="1:16" ht="16.899999999999999" customHeight="1" x14ac:dyDescent="0.25">
      <c r="A4" s="56"/>
      <c r="B4" s="49"/>
      <c r="C4" s="50"/>
      <c r="D4" s="50"/>
      <c r="E4" s="50"/>
      <c r="F4" s="51"/>
      <c r="G4" s="56"/>
      <c r="H4" s="56"/>
      <c r="I4" s="56"/>
      <c r="J4" s="1">
        <v>2026</v>
      </c>
      <c r="K4" s="1">
        <v>2027</v>
      </c>
      <c r="L4" s="1">
        <v>2028</v>
      </c>
      <c r="M4" s="1">
        <v>2029</v>
      </c>
      <c r="N4" s="1">
        <v>2030</v>
      </c>
      <c r="O4" s="1">
        <v>2031</v>
      </c>
      <c r="P4" s="56"/>
    </row>
    <row r="5" spans="1:16" ht="28.5" customHeight="1" x14ac:dyDescent="0.25">
      <c r="A5" s="57"/>
      <c r="B5" s="52"/>
      <c r="C5" s="53"/>
      <c r="D5" s="53"/>
      <c r="E5" s="53"/>
      <c r="F5" s="54"/>
      <c r="G5" s="57"/>
      <c r="H5" s="57"/>
      <c r="I5" s="57"/>
      <c r="J5" s="1" t="s">
        <v>6</v>
      </c>
      <c r="K5" s="1" t="s">
        <v>6</v>
      </c>
      <c r="L5" s="1" t="s">
        <v>6</v>
      </c>
      <c r="M5" s="1" t="s">
        <v>6</v>
      </c>
      <c r="N5" s="1" t="s">
        <v>6</v>
      </c>
      <c r="O5" s="1" t="s">
        <v>6</v>
      </c>
      <c r="P5" s="57"/>
    </row>
    <row r="6" spans="1:16" x14ac:dyDescent="0.25">
      <c r="A6" s="1">
        <v>1</v>
      </c>
      <c r="B6" s="58">
        <v>2</v>
      </c>
      <c r="C6" s="59"/>
      <c r="D6" s="60"/>
      <c r="E6" s="60"/>
      <c r="F6" s="61"/>
      <c r="G6" s="1">
        <v>3</v>
      </c>
      <c r="H6" s="1">
        <v>4</v>
      </c>
      <c r="I6" s="1">
        <v>5</v>
      </c>
      <c r="J6" s="1">
        <v>6</v>
      </c>
      <c r="K6" s="1">
        <v>7</v>
      </c>
      <c r="L6" s="1">
        <v>8</v>
      </c>
      <c r="M6" s="1">
        <v>9</v>
      </c>
      <c r="N6" s="1">
        <v>10</v>
      </c>
      <c r="O6" s="1">
        <v>11</v>
      </c>
      <c r="P6" s="1">
        <v>12</v>
      </c>
    </row>
    <row r="7" spans="1:16" ht="83.25" customHeight="1" x14ac:dyDescent="0.25">
      <c r="A7" s="6" t="s">
        <v>23</v>
      </c>
      <c r="B7" s="25" t="s">
        <v>33</v>
      </c>
      <c r="C7" s="25" t="s">
        <v>30</v>
      </c>
      <c r="D7" s="26" t="s">
        <v>30</v>
      </c>
      <c r="E7" s="26" t="s">
        <v>30</v>
      </c>
      <c r="F7" s="26" t="s">
        <v>30</v>
      </c>
      <c r="G7" s="6" t="s">
        <v>27</v>
      </c>
      <c r="H7" s="6" t="s">
        <v>50</v>
      </c>
      <c r="I7" s="7">
        <v>520</v>
      </c>
      <c r="J7" s="7">
        <v>530</v>
      </c>
      <c r="K7" s="7">
        <v>540</v>
      </c>
      <c r="L7" s="7">
        <v>550</v>
      </c>
      <c r="M7" s="7">
        <v>560</v>
      </c>
      <c r="N7" s="7">
        <v>570</v>
      </c>
      <c r="O7" s="7">
        <v>580</v>
      </c>
      <c r="P7" s="5" t="s">
        <v>74</v>
      </c>
    </row>
    <row r="8" spans="1:16" ht="85.5" customHeight="1" x14ac:dyDescent="0.25">
      <c r="A8" s="6" t="s">
        <v>24</v>
      </c>
      <c r="B8" s="25" t="s">
        <v>34</v>
      </c>
      <c r="C8" s="25" t="s">
        <v>31</v>
      </c>
      <c r="D8" s="26" t="s">
        <v>31</v>
      </c>
      <c r="E8" s="26" t="s">
        <v>31</v>
      </c>
      <c r="F8" s="26" t="s">
        <v>31</v>
      </c>
      <c r="G8" s="6" t="s">
        <v>27</v>
      </c>
      <c r="H8" s="6" t="s">
        <v>50</v>
      </c>
      <c r="I8" s="7">
        <v>255</v>
      </c>
      <c r="J8" s="7">
        <v>265</v>
      </c>
      <c r="K8" s="7">
        <v>275</v>
      </c>
      <c r="L8" s="7">
        <v>285</v>
      </c>
      <c r="M8" s="7">
        <v>295</v>
      </c>
      <c r="N8" s="7">
        <v>305</v>
      </c>
      <c r="O8" s="7">
        <v>315</v>
      </c>
      <c r="P8" s="5" t="s">
        <v>74</v>
      </c>
    </row>
  </sheetData>
  <mergeCells count="11">
    <mergeCell ref="B8:F8"/>
    <mergeCell ref="A3:A5"/>
    <mergeCell ref="J3:O3"/>
    <mergeCell ref="I3:I5"/>
    <mergeCell ref="H3:H5"/>
    <mergeCell ref="G3:G5"/>
    <mergeCell ref="A1:P1"/>
    <mergeCell ref="B3:F5"/>
    <mergeCell ref="P3:P5"/>
    <mergeCell ref="B6:F6"/>
    <mergeCell ref="B7:F7"/>
  </mergeCells>
  <pageMargins left="0.25" right="0.25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view="pageBreakPreview" zoomScale="124" zoomScaleNormal="84" zoomScaleSheetLayoutView="124" workbookViewId="0">
      <selection activeCell="H9" sqref="H9"/>
    </sheetView>
  </sheetViews>
  <sheetFormatPr defaultRowHeight="15" x14ac:dyDescent="0.25"/>
  <cols>
    <col min="1" max="1" width="5.7109375" customWidth="1"/>
    <col min="2" max="2" width="8.85546875" customWidth="1"/>
    <col min="3" max="3" width="6.42578125" customWidth="1"/>
    <col min="4" max="4" width="7.42578125" customWidth="1"/>
    <col min="5" max="5" width="2.7109375" customWidth="1"/>
    <col min="6" max="6" width="14.7109375" customWidth="1"/>
    <col min="7" max="7" width="25.140625" customWidth="1"/>
    <col min="8" max="8" width="12" customWidth="1"/>
    <col min="15" max="15" width="9.5703125" customWidth="1"/>
  </cols>
  <sheetData>
    <row r="1" spans="1:16" ht="15.75" x14ac:dyDescent="0.25">
      <c r="A1" s="29" t="s">
        <v>29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6" ht="25.9" customHeight="1" x14ac:dyDescent="0.25">
      <c r="A3" s="68" t="s">
        <v>11</v>
      </c>
      <c r="B3" s="77" t="s">
        <v>15</v>
      </c>
      <c r="C3" s="78"/>
      <c r="D3" s="78"/>
      <c r="E3" s="79"/>
      <c r="F3" s="68" t="s">
        <v>14</v>
      </c>
      <c r="G3" s="68" t="s">
        <v>13</v>
      </c>
      <c r="H3" s="68" t="s">
        <v>7</v>
      </c>
      <c r="I3" s="68" t="s">
        <v>38</v>
      </c>
      <c r="J3" s="74" t="s">
        <v>12</v>
      </c>
      <c r="K3" s="75"/>
      <c r="L3" s="75"/>
      <c r="M3" s="75"/>
      <c r="N3" s="75"/>
      <c r="O3" s="76"/>
    </row>
    <row r="4" spans="1:16" ht="15" customHeight="1" x14ac:dyDescent="0.25">
      <c r="A4" s="69"/>
      <c r="B4" s="80"/>
      <c r="C4" s="81"/>
      <c r="D4" s="81"/>
      <c r="E4" s="82"/>
      <c r="F4" s="69"/>
      <c r="G4" s="69"/>
      <c r="H4" s="69"/>
      <c r="I4" s="69"/>
      <c r="J4" s="10">
        <v>2026</v>
      </c>
      <c r="K4" s="10">
        <v>2027</v>
      </c>
      <c r="L4" s="10">
        <v>2028</v>
      </c>
      <c r="M4" s="10">
        <v>2029</v>
      </c>
      <c r="N4" s="10">
        <v>2030</v>
      </c>
      <c r="O4" s="10">
        <v>2031</v>
      </c>
    </row>
    <row r="5" spans="1:16" ht="14.25" customHeight="1" x14ac:dyDescent="0.25">
      <c r="A5" s="10">
        <v>1</v>
      </c>
      <c r="B5" s="74">
        <v>2</v>
      </c>
      <c r="C5" s="75"/>
      <c r="D5" s="75"/>
      <c r="E5" s="76"/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  <c r="M5" s="10">
        <v>10</v>
      </c>
      <c r="N5" s="10">
        <v>11</v>
      </c>
      <c r="O5" s="10">
        <v>12</v>
      </c>
    </row>
    <row r="6" spans="1:16" ht="18" customHeight="1" x14ac:dyDescent="0.25">
      <c r="A6" s="65" t="s">
        <v>43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7"/>
    </row>
    <row r="7" spans="1:16" ht="63.75" x14ac:dyDescent="0.25">
      <c r="A7" s="8" t="s">
        <v>23</v>
      </c>
      <c r="B7" s="73" t="s">
        <v>61</v>
      </c>
      <c r="C7" s="73"/>
      <c r="D7" s="73"/>
      <c r="E7" s="73"/>
      <c r="F7" s="11" t="s">
        <v>70</v>
      </c>
      <c r="G7" s="11" t="s">
        <v>68</v>
      </c>
      <c r="H7" s="11" t="s">
        <v>62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9"/>
    </row>
    <row r="8" spans="1:16" ht="18" customHeight="1" x14ac:dyDescent="0.25">
      <c r="A8" s="65" t="s">
        <v>42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7"/>
      <c r="P8" s="9"/>
    </row>
    <row r="9" spans="1:16" ht="156" customHeight="1" x14ac:dyDescent="0.25">
      <c r="A9" s="10" t="s">
        <v>44</v>
      </c>
      <c r="B9" s="70" t="s">
        <v>64</v>
      </c>
      <c r="C9" s="71"/>
      <c r="D9" s="71"/>
      <c r="E9" s="72"/>
      <c r="F9" s="11" t="s">
        <v>69</v>
      </c>
      <c r="G9" s="11" t="s">
        <v>35</v>
      </c>
      <c r="H9" s="10" t="s">
        <v>62</v>
      </c>
      <c r="I9" s="10">
        <v>10</v>
      </c>
      <c r="J9" s="10">
        <v>10</v>
      </c>
      <c r="K9" s="10">
        <v>10</v>
      </c>
      <c r="L9" s="10">
        <v>10</v>
      </c>
      <c r="M9" s="10">
        <v>10</v>
      </c>
      <c r="N9" s="10">
        <v>10</v>
      </c>
      <c r="O9" s="10">
        <v>10</v>
      </c>
      <c r="P9" s="9"/>
    </row>
    <row r="10" spans="1:16" ht="76.5" x14ac:dyDescent="0.25">
      <c r="A10" s="10" t="s">
        <v>45</v>
      </c>
      <c r="B10" s="70" t="s">
        <v>55</v>
      </c>
      <c r="C10" s="71"/>
      <c r="D10" s="71"/>
      <c r="E10" s="72"/>
      <c r="F10" s="11" t="s">
        <v>37</v>
      </c>
      <c r="G10" s="11" t="s">
        <v>52</v>
      </c>
      <c r="H10" s="10" t="s">
        <v>26</v>
      </c>
      <c r="I10" s="10">
        <v>100</v>
      </c>
      <c r="J10" s="10">
        <v>100</v>
      </c>
      <c r="K10" s="10">
        <v>100</v>
      </c>
      <c r="L10" s="10">
        <v>100</v>
      </c>
      <c r="M10" s="10">
        <v>100</v>
      </c>
      <c r="N10" s="10">
        <v>100</v>
      </c>
      <c r="O10" s="10">
        <v>100</v>
      </c>
      <c r="P10" s="9"/>
    </row>
    <row r="11" spans="1:16" ht="107.25" customHeight="1" x14ac:dyDescent="0.25">
      <c r="A11" s="10" t="s">
        <v>46</v>
      </c>
      <c r="B11" s="70" t="s">
        <v>63</v>
      </c>
      <c r="C11" s="71"/>
      <c r="D11" s="71"/>
      <c r="E11" s="72"/>
      <c r="F11" s="11" t="s">
        <v>37</v>
      </c>
      <c r="G11" s="11" t="s">
        <v>51</v>
      </c>
      <c r="H11" s="10" t="s">
        <v>26</v>
      </c>
      <c r="I11" s="10">
        <v>100</v>
      </c>
      <c r="J11" s="10">
        <v>100</v>
      </c>
      <c r="K11" s="10">
        <v>100</v>
      </c>
      <c r="L11" s="10">
        <v>100</v>
      </c>
      <c r="M11" s="10">
        <v>100</v>
      </c>
      <c r="N11" s="10">
        <v>100</v>
      </c>
      <c r="O11" s="10">
        <v>100</v>
      </c>
      <c r="P11" s="9"/>
    </row>
    <row r="12" spans="1:16" ht="78" customHeight="1" x14ac:dyDescent="0.25">
      <c r="A12" s="10" t="s">
        <v>49</v>
      </c>
      <c r="B12" s="70" t="s">
        <v>60</v>
      </c>
      <c r="C12" s="71"/>
      <c r="D12" s="71"/>
      <c r="E12" s="72"/>
      <c r="F12" s="11" t="s">
        <v>37</v>
      </c>
      <c r="G12" s="11" t="s">
        <v>36</v>
      </c>
      <c r="H12" s="11" t="s">
        <v>50</v>
      </c>
      <c r="I12" s="15">
        <v>194</v>
      </c>
      <c r="J12" s="15">
        <v>221</v>
      </c>
      <c r="K12" s="15">
        <v>122</v>
      </c>
      <c r="L12" s="15">
        <v>122</v>
      </c>
      <c r="M12" s="15">
        <v>122</v>
      </c>
      <c r="N12" s="15">
        <v>122</v>
      </c>
      <c r="O12" s="15">
        <v>122</v>
      </c>
      <c r="P12" s="9"/>
    </row>
    <row r="13" spans="1:16" ht="78.75" customHeight="1" x14ac:dyDescent="0.25">
      <c r="A13" s="10" t="s">
        <v>47</v>
      </c>
      <c r="B13" s="70" t="s">
        <v>71</v>
      </c>
      <c r="C13" s="71"/>
      <c r="D13" s="71"/>
      <c r="E13" s="72"/>
      <c r="F13" s="11" t="s">
        <v>37</v>
      </c>
      <c r="G13" s="11" t="s">
        <v>53</v>
      </c>
      <c r="H13" s="11" t="s">
        <v>50</v>
      </c>
      <c r="I13" s="15">
        <v>34</v>
      </c>
      <c r="J13" s="15">
        <v>35</v>
      </c>
      <c r="K13" s="15">
        <v>37</v>
      </c>
      <c r="L13" s="15">
        <v>37</v>
      </c>
      <c r="M13" s="15">
        <v>37</v>
      </c>
      <c r="N13" s="15">
        <v>37</v>
      </c>
      <c r="O13" s="15">
        <v>37</v>
      </c>
      <c r="P13" s="9"/>
    </row>
  </sheetData>
  <mergeCells count="17">
    <mergeCell ref="A1:O1"/>
    <mergeCell ref="J3:O3"/>
    <mergeCell ref="I3:I4"/>
    <mergeCell ref="H3:H4"/>
    <mergeCell ref="B3:E4"/>
    <mergeCell ref="A3:A4"/>
    <mergeCell ref="G3:G4"/>
    <mergeCell ref="A6:O6"/>
    <mergeCell ref="F3:F4"/>
    <mergeCell ref="B12:E12"/>
    <mergeCell ref="B13:E13"/>
    <mergeCell ref="B7:E7"/>
    <mergeCell ref="B9:E9"/>
    <mergeCell ref="B10:E10"/>
    <mergeCell ref="B11:E11"/>
    <mergeCell ref="B5:E5"/>
    <mergeCell ref="A8:O8"/>
  </mergeCells>
  <pageMargins left="0.25" right="0.25" top="0.75" bottom="0.75" header="0.3" footer="0.3"/>
  <pageSetup paperSize="9" scale="95" orientation="landscape" r:id="rId1"/>
  <rowBreaks count="1" manualBreakCount="1">
    <brk id="1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view="pageBreakPreview" zoomScale="98" zoomScaleNormal="100" zoomScaleSheetLayoutView="98" workbookViewId="0">
      <selection activeCell="A3" sqref="A3:N5"/>
    </sheetView>
  </sheetViews>
  <sheetFormatPr defaultRowHeight="15" x14ac:dyDescent="0.25"/>
  <cols>
    <col min="1" max="1" width="6.5703125" customWidth="1"/>
    <col min="7" max="7" width="20.28515625" customWidth="1"/>
    <col min="8" max="13" width="9.85546875" customWidth="1"/>
    <col min="14" max="14" width="12.7109375" customWidth="1"/>
  </cols>
  <sheetData>
    <row r="1" spans="1:16" ht="15.75" x14ac:dyDescent="0.25">
      <c r="A1" s="29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3" spans="1:16" ht="33.6" customHeight="1" x14ac:dyDescent="0.25">
      <c r="A3" s="55" t="s">
        <v>25</v>
      </c>
      <c r="B3" s="46" t="s">
        <v>18</v>
      </c>
      <c r="C3" s="47"/>
      <c r="D3" s="47"/>
      <c r="E3" s="47"/>
      <c r="F3" s="47"/>
      <c r="G3" s="48"/>
      <c r="H3" s="58" t="s">
        <v>73</v>
      </c>
      <c r="I3" s="59"/>
      <c r="J3" s="59"/>
      <c r="K3" s="59"/>
      <c r="L3" s="59"/>
      <c r="M3" s="100"/>
      <c r="N3" s="55" t="s">
        <v>17</v>
      </c>
    </row>
    <row r="4" spans="1:16" x14ac:dyDescent="0.25">
      <c r="A4" s="101"/>
      <c r="B4" s="52"/>
      <c r="C4" s="53"/>
      <c r="D4" s="53"/>
      <c r="E4" s="53"/>
      <c r="F4" s="53"/>
      <c r="G4" s="54"/>
      <c r="H4" s="1">
        <v>2026</v>
      </c>
      <c r="I4" s="1">
        <v>2027</v>
      </c>
      <c r="J4" s="1">
        <v>2028</v>
      </c>
      <c r="K4" s="1">
        <v>2029</v>
      </c>
      <c r="L4" s="1">
        <v>2030</v>
      </c>
      <c r="M4" s="1">
        <v>2031</v>
      </c>
      <c r="N4" s="101"/>
    </row>
    <row r="5" spans="1:16" x14ac:dyDescent="0.25">
      <c r="A5" s="10">
        <v>1</v>
      </c>
      <c r="B5" s="74">
        <v>2</v>
      </c>
      <c r="C5" s="95"/>
      <c r="D5" s="95"/>
      <c r="E5" s="95"/>
      <c r="F5" s="95"/>
      <c r="G5" s="96"/>
      <c r="H5" s="10">
        <v>3</v>
      </c>
      <c r="I5" s="10">
        <v>4</v>
      </c>
      <c r="J5" s="10">
        <v>5</v>
      </c>
      <c r="K5" s="10">
        <v>6</v>
      </c>
      <c r="L5" s="10">
        <v>7</v>
      </c>
      <c r="M5" s="10">
        <v>8</v>
      </c>
      <c r="N5" s="10">
        <v>9</v>
      </c>
    </row>
    <row r="6" spans="1:16" s="17" customFormat="1" ht="15.75" x14ac:dyDescent="0.25">
      <c r="A6" s="16" t="s">
        <v>10</v>
      </c>
      <c r="B6" s="83" t="s">
        <v>43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</row>
    <row r="7" spans="1:16" ht="33.75" customHeight="1" x14ac:dyDescent="0.25">
      <c r="A7" s="2" t="s">
        <v>23</v>
      </c>
      <c r="B7" s="89" t="s">
        <v>65</v>
      </c>
      <c r="C7" s="94"/>
      <c r="D7" s="94"/>
      <c r="E7" s="94"/>
      <c r="F7" s="94"/>
      <c r="G7" s="94"/>
      <c r="H7" s="12">
        <f>H8+H9+H10+H11</f>
        <v>12626.5</v>
      </c>
      <c r="I7" s="12">
        <f t="shared" ref="I7:M7" si="0">I8+I9+I10+I11</f>
        <v>12626.5</v>
      </c>
      <c r="J7" s="12">
        <f t="shared" si="0"/>
        <v>0</v>
      </c>
      <c r="K7" s="12">
        <f t="shared" si="0"/>
        <v>0</v>
      </c>
      <c r="L7" s="12">
        <f t="shared" si="0"/>
        <v>0</v>
      </c>
      <c r="M7" s="12">
        <f t="shared" si="0"/>
        <v>0</v>
      </c>
      <c r="N7" s="12">
        <f>SUM(H7:M7)</f>
        <v>25253</v>
      </c>
    </row>
    <row r="8" spans="1:16" ht="15.75" customHeight="1" x14ac:dyDescent="0.25">
      <c r="A8" s="2"/>
      <c r="B8" s="89" t="s">
        <v>21</v>
      </c>
      <c r="C8" s="90"/>
      <c r="D8" s="90"/>
      <c r="E8" s="90"/>
      <c r="F8" s="90"/>
      <c r="G8" s="91"/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SUM(H8:M8)</f>
        <v>0</v>
      </c>
    </row>
    <row r="9" spans="1:16" ht="15.75" customHeight="1" x14ac:dyDescent="0.25">
      <c r="A9" s="2"/>
      <c r="B9" s="89" t="s">
        <v>19</v>
      </c>
      <c r="C9" s="90"/>
      <c r="D9" s="90"/>
      <c r="E9" s="90"/>
      <c r="F9" s="90"/>
      <c r="G9" s="91"/>
      <c r="H9" s="12">
        <v>12500</v>
      </c>
      <c r="I9" s="12">
        <v>12500</v>
      </c>
      <c r="J9" s="12">
        <v>0</v>
      </c>
      <c r="K9" s="12">
        <v>0</v>
      </c>
      <c r="L9" s="12">
        <v>0</v>
      </c>
      <c r="M9" s="12">
        <v>0</v>
      </c>
      <c r="N9" s="12">
        <f>SUM(H9:M9)</f>
        <v>25000</v>
      </c>
    </row>
    <row r="10" spans="1:16" ht="15.75" customHeight="1" x14ac:dyDescent="0.25">
      <c r="A10" s="2"/>
      <c r="B10" s="89" t="s">
        <v>20</v>
      </c>
      <c r="C10" s="90"/>
      <c r="D10" s="90"/>
      <c r="E10" s="90"/>
      <c r="F10" s="90"/>
      <c r="G10" s="91"/>
      <c r="H10" s="12">
        <v>126.5</v>
      </c>
      <c r="I10" s="12">
        <v>126.5</v>
      </c>
      <c r="J10" s="12">
        <v>0</v>
      </c>
      <c r="K10" s="12">
        <v>0</v>
      </c>
      <c r="L10" s="12">
        <v>0</v>
      </c>
      <c r="M10" s="12">
        <v>0</v>
      </c>
      <c r="N10" s="12">
        <f>SUM(H10:M10)</f>
        <v>253</v>
      </c>
    </row>
    <row r="11" spans="1:16" ht="15.75" customHeight="1" x14ac:dyDescent="0.25">
      <c r="A11" s="2"/>
      <c r="B11" s="89" t="s">
        <v>22</v>
      </c>
      <c r="C11" s="90"/>
      <c r="D11" s="90"/>
      <c r="E11" s="90"/>
      <c r="F11" s="90"/>
      <c r="G11" s="91"/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>SUM(H11:M11)</f>
        <v>0</v>
      </c>
    </row>
    <row r="12" spans="1:16" s="17" customFormat="1" ht="17.25" customHeight="1" x14ac:dyDescent="0.25">
      <c r="A12" s="16" t="s">
        <v>41</v>
      </c>
      <c r="B12" s="83" t="s">
        <v>48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5"/>
    </row>
    <row r="13" spans="1:16" s="17" customFormat="1" ht="97.5" customHeight="1" x14ac:dyDescent="0.25">
      <c r="A13" s="16" t="s">
        <v>44</v>
      </c>
      <c r="B13" s="86" t="s">
        <v>66</v>
      </c>
      <c r="C13" s="92"/>
      <c r="D13" s="92"/>
      <c r="E13" s="92"/>
      <c r="F13" s="92"/>
      <c r="G13" s="93"/>
      <c r="H13" s="18">
        <f>H14+H15+H16+H17</f>
        <v>537.4</v>
      </c>
      <c r="I13" s="18">
        <f t="shared" ref="I13:M13" si="1">I14+I15+I16+I17</f>
        <v>537.6</v>
      </c>
      <c r="J13" s="18">
        <f t="shared" si="1"/>
        <v>574.29999999999995</v>
      </c>
      <c r="K13" s="18">
        <f t="shared" si="1"/>
        <v>595.4</v>
      </c>
      <c r="L13" s="18">
        <f t="shared" si="1"/>
        <v>619.1</v>
      </c>
      <c r="M13" s="18">
        <f t="shared" si="1"/>
        <v>643.9</v>
      </c>
      <c r="N13" s="18">
        <f>SUM(N14:N17)</f>
        <v>3507.7</v>
      </c>
    </row>
    <row r="14" spans="1:16" s="17" customFormat="1" ht="15.75" x14ac:dyDescent="0.25">
      <c r="A14" s="16"/>
      <c r="B14" s="86" t="s">
        <v>21</v>
      </c>
      <c r="C14" s="92"/>
      <c r="D14" s="92"/>
      <c r="E14" s="92"/>
      <c r="F14" s="92"/>
      <c r="G14" s="93"/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f>SUM(H14:M14)</f>
        <v>0</v>
      </c>
    </row>
    <row r="15" spans="1:16" s="17" customFormat="1" ht="15.75" x14ac:dyDescent="0.25">
      <c r="A15" s="16"/>
      <c r="B15" s="86" t="s">
        <v>19</v>
      </c>
      <c r="C15" s="92"/>
      <c r="D15" s="92"/>
      <c r="E15" s="92"/>
      <c r="F15" s="92"/>
      <c r="G15" s="93"/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f t="shared" ref="N15:N17" si="2">SUM(H15:M15)</f>
        <v>0</v>
      </c>
    </row>
    <row r="16" spans="1:16" s="17" customFormat="1" ht="15.75" x14ac:dyDescent="0.25">
      <c r="A16" s="16"/>
      <c r="B16" s="86" t="s">
        <v>20</v>
      </c>
      <c r="C16" s="92"/>
      <c r="D16" s="92"/>
      <c r="E16" s="92"/>
      <c r="F16" s="92"/>
      <c r="G16" s="93"/>
      <c r="H16" s="18">
        <v>537.4</v>
      </c>
      <c r="I16" s="18">
        <v>537.6</v>
      </c>
      <c r="J16" s="18">
        <v>574.29999999999995</v>
      </c>
      <c r="K16" s="18">
        <v>595.4</v>
      </c>
      <c r="L16" s="18">
        <v>619.1</v>
      </c>
      <c r="M16" s="18">
        <v>643.9</v>
      </c>
      <c r="N16" s="18">
        <f t="shared" si="2"/>
        <v>3507.7</v>
      </c>
      <c r="P16" s="19"/>
    </row>
    <row r="17" spans="1:14" s="17" customFormat="1" ht="15.75" x14ac:dyDescent="0.25">
      <c r="A17" s="16"/>
      <c r="B17" s="86" t="s">
        <v>22</v>
      </c>
      <c r="C17" s="92"/>
      <c r="D17" s="92"/>
      <c r="E17" s="92"/>
      <c r="F17" s="92"/>
      <c r="G17" s="93"/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f t="shared" si="2"/>
        <v>0</v>
      </c>
    </row>
    <row r="18" spans="1:14" s="17" customFormat="1" ht="54.75" customHeight="1" x14ac:dyDescent="0.25">
      <c r="A18" s="16" t="s">
        <v>45</v>
      </c>
      <c r="B18" s="86" t="s">
        <v>56</v>
      </c>
      <c r="C18" s="92"/>
      <c r="D18" s="92"/>
      <c r="E18" s="92"/>
      <c r="F18" s="92"/>
      <c r="G18" s="93"/>
      <c r="H18" s="18">
        <f>SUM(H19:H22)</f>
        <v>93.1</v>
      </c>
      <c r="I18" s="18">
        <f t="shared" ref="I18:J18" si="3">SUM(I19:I22)</f>
        <v>0</v>
      </c>
      <c r="J18" s="18">
        <f t="shared" si="3"/>
        <v>96.8</v>
      </c>
      <c r="K18" s="18">
        <f>SUM(K19:K22)</f>
        <v>100.7</v>
      </c>
      <c r="L18" s="18">
        <f t="shared" ref="L18:M18" si="4">SUM(L19:L22)</f>
        <v>104.7</v>
      </c>
      <c r="M18" s="18">
        <f t="shared" si="4"/>
        <v>108.9</v>
      </c>
      <c r="N18" s="18">
        <f>SUM(N19:N22)</f>
        <v>504.19999999999993</v>
      </c>
    </row>
    <row r="19" spans="1:14" ht="15.75" x14ac:dyDescent="0.25">
      <c r="A19" s="2"/>
      <c r="B19" s="89" t="s">
        <v>21</v>
      </c>
      <c r="C19" s="90"/>
      <c r="D19" s="90"/>
      <c r="E19" s="90"/>
      <c r="F19" s="90"/>
      <c r="G19" s="91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f>SUM(H19:M19)</f>
        <v>0</v>
      </c>
    </row>
    <row r="20" spans="1:14" ht="15.75" x14ac:dyDescent="0.25">
      <c r="A20" s="2"/>
      <c r="B20" s="89" t="s">
        <v>19</v>
      </c>
      <c r="C20" s="90"/>
      <c r="D20" s="90"/>
      <c r="E20" s="90"/>
      <c r="F20" s="90"/>
      <c r="G20" s="91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ref="N20:N22" si="5">SUM(H20:M20)</f>
        <v>0</v>
      </c>
    </row>
    <row r="21" spans="1:14" ht="15.75" x14ac:dyDescent="0.25">
      <c r="A21" s="2"/>
      <c r="B21" s="89" t="s">
        <v>20</v>
      </c>
      <c r="C21" s="90"/>
      <c r="D21" s="90"/>
      <c r="E21" s="90"/>
      <c r="F21" s="90"/>
      <c r="G21" s="91"/>
      <c r="H21" s="4">
        <v>93.1</v>
      </c>
      <c r="I21" s="4">
        <v>0</v>
      </c>
      <c r="J21" s="4">
        <v>96.8</v>
      </c>
      <c r="K21" s="4">
        <v>100.7</v>
      </c>
      <c r="L21" s="4">
        <v>104.7</v>
      </c>
      <c r="M21" s="4">
        <v>108.9</v>
      </c>
      <c r="N21" s="4">
        <f t="shared" si="5"/>
        <v>504.19999999999993</v>
      </c>
    </row>
    <row r="22" spans="1:14" ht="15.75" x14ac:dyDescent="0.25">
      <c r="A22" s="2"/>
      <c r="B22" s="89" t="s">
        <v>22</v>
      </c>
      <c r="C22" s="90"/>
      <c r="D22" s="90"/>
      <c r="E22" s="90"/>
      <c r="F22" s="90"/>
      <c r="G22" s="91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f t="shared" si="5"/>
        <v>0</v>
      </c>
    </row>
    <row r="23" spans="1:14" ht="74.25" customHeight="1" x14ac:dyDescent="0.25">
      <c r="A23" s="20" t="s">
        <v>46</v>
      </c>
      <c r="B23" s="86" t="s">
        <v>67</v>
      </c>
      <c r="C23" s="92"/>
      <c r="D23" s="92"/>
      <c r="E23" s="92"/>
      <c r="F23" s="92"/>
      <c r="G23" s="93"/>
      <c r="H23" s="18">
        <f>H24+H25+H26+H27</f>
        <v>823.3</v>
      </c>
      <c r="I23" s="18">
        <f>I24+I25+I26+I27</f>
        <v>825.1</v>
      </c>
      <c r="J23" s="18">
        <f t="shared" ref="J23:M23" si="6">SUM(J24:J27)</f>
        <v>961.1</v>
      </c>
      <c r="K23" s="18">
        <f t="shared" si="6"/>
        <v>999.5</v>
      </c>
      <c r="L23" s="18">
        <f t="shared" si="6"/>
        <v>1039.4000000000001</v>
      </c>
      <c r="M23" s="18">
        <f t="shared" si="6"/>
        <v>1081</v>
      </c>
      <c r="N23" s="18">
        <f>SUM(N24:N27)</f>
        <v>5729.4</v>
      </c>
    </row>
    <row r="24" spans="1:14" ht="15.75" x14ac:dyDescent="0.25">
      <c r="A24" s="16"/>
      <c r="B24" s="86" t="s">
        <v>21</v>
      </c>
      <c r="C24" s="92"/>
      <c r="D24" s="92"/>
      <c r="E24" s="92"/>
      <c r="F24" s="92"/>
      <c r="G24" s="93"/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f>SUM(H24:M24)</f>
        <v>0</v>
      </c>
    </row>
    <row r="25" spans="1:14" ht="15.75" x14ac:dyDescent="0.25">
      <c r="A25" s="16"/>
      <c r="B25" s="86" t="s">
        <v>19</v>
      </c>
      <c r="C25" s="92"/>
      <c r="D25" s="92"/>
      <c r="E25" s="92"/>
      <c r="F25" s="92"/>
      <c r="G25" s="93"/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f>SUM(H25:M25)</f>
        <v>0</v>
      </c>
    </row>
    <row r="26" spans="1:14" ht="15.75" x14ac:dyDescent="0.25">
      <c r="A26" s="21"/>
      <c r="B26" s="86" t="s">
        <v>20</v>
      </c>
      <c r="C26" s="92"/>
      <c r="D26" s="92"/>
      <c r="E26" s="92"/>
      <c r="F26" s="92"/>
      <c r="G26" s="93"/>
      <c r="H26" s="18">
        <v>823.3</v>
      </c>
      <c r="I26" s="18">
        <v>825.1</v>
      </c>
      <c r="J26" s="18">
        <v>961.1</v>
      </c>
      <c r="K26" s="18">
        <v>999.5</v>
      </c>
      <c r="L26" s="18">
        <v>1039.4000000000001</v>
      </c>
      <c r="M26" s="18">
        <v>1081</v>
      </c>
      <c r="N26" s="18">
        <f>H26+I26+J26+K26+L26+M26</f>
        <v>5729.4</v>
      </c>
    </row>
    <row r="27" spans="1:14" ht="15.75" x14ac:dyDescent="0.25">
      <c r="A27" s="16"/>
      <c r="B27" s="86" t="s">
        <v>22</v>
      </c>
      <c r="C27" s="92"/>
      <c r="D27" s="92"/>
      <c r="E27" s="92"/>
      <c r="F27" s="92"/>
      <c r="G27" s="93"/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f t="shared" ref="N27" si="7">SUM(H27:M27)</f>
        <v>0</v>
      </c>
    </row>
    <row r="28" spans="1:14" ht="48.75" customHeight="1" x14ac:dyDescent="0.25">
      <c r="A28" s="16" t="s">
        <v>49</v>
      </c>
      <c r="B28" s="86" t="s">
        <v>59</v>
      </c>
      <c r="C28" s="87"/>
      <c r="D28" s="87"/>
      <c r="E28" s="87"/>
      <c r="F28" s="87"/>
      <c r="G28" s="88"/>
      <c r="H28" s="18">
        <f t="shared" ref="H28:M28" si="8">SUM(H29:H32)</f>
        <v>4414.7</v>
      </c>
      <c r="I28" s="18">
        <f t="shared" si="8"/>
        <v>4510</v>
      </c>
      <c r="J28" s="18">
        <f t="shared" si="8"/>
        <v>2739.4</v>
      </c>
      <c r="K28" s="18">
        <f t="shared" si="8"/>
        <v>2849</v>
      </c>
      <c r="L28" s="18">
        <f t="shared" si="8"/>
        <v>2963</v>
      </c>
      <c r="M28" s="18">
        <f t="shared" si="8"/>
        <v>3081.5</v>
      </c>
      <c r="N28" s="18">
        <f t="shared" ref="N28:N37" si="9">SUM(H28:M28)</f>
        <v>20557.599999999999</v>
      </c>
    </row>
    <row r="29" spans="1:14" ht="15.75" customHeight="1" x14ac:dyDescent="0.25">
      <c r="A29" s="16"/>
      <c r="B29" s="86" t="s">
        <v>21</v>
      </c>
      <c r="C29" s="92"/>
      <c r="D29" s="92"/>
      <c r="E29" s="92"/>
      <c r="F29" s="92"/>
      <c r="G29" s="93"/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f t="shared" si="9"/>
        <v>0</v>
      </c>
    </row>
    <row r="30" spans="1:14" ht="15.75" customHeight="1" x14ac:dyDescent="0.25">
      <c r="A30" s="16"/>
      <c r="B30" s="86" t="s">
        <v>19</v>
      </c>
      <c r="C30" s="92"/>
      <c r="D30" s="92"/>
      <c r="E30" s="92"/>
      <c r="F30" s="92"/>
      <c r="G30" s="93"/>
      <c r="H30" s="18">
        <v>1876</v>
      </c>
      <c r="I30" s="18">
        <v>1876</v>
      </c>
      <c r="J30" s="18">
        <v>0</v>
      </c>
      <c r="K30" s="18">
        <v>0</v>
      </c>
      <c r="L30" s="18">
        <v>0</v>
      </c>
      <c r="M30" s="18">
        <v>0</v>
      </c>
      <c r="N30" s="18">
        <f t="shared" si="9"/>
        <v>3752</v>
      </c>
    </row>
    <row r="31" spans="1:14" ht="15.75" customHeight="1" x14ac:dyDescent="0.25">
      <c r="A31" s="16"/>
      <c r="B31" s="86" t="s">
        <v>20</v>
      </c>
      <c r="C31" s="92"/>
      <c r="D31" s="92"/>
      <c r="E31" s="92"/>
      <c r="F31" s="92"/>
      <c r="G31" s="93"/>
      <c r="H31" s="18">
        <v>2538.6999999999998</v>
      </c>
      <c r="I31" s="18">
        <v>2634</v>
      </c>
      <c r="J31" s="18">
        <v>2739.4</v>
      </c>
      <c r="K31" s="18">
        <v>2849</v>
      </c>
      <c r="L31" s="18">
        <v>2963</v>
      </c>
      <c r="M31" s="18">
        <v>3081.5</v>
      </c>
      <c r="N31" s="18">
        <f t="shared" si="9"/>
        <v>16805.599999999999</v>
      </c>
    </row>
    <row r="32" spans="1:14" ht="15.75" customHeight="1" x14ac:dyDescent="0.25">
      <c r="A32" s="16"/>
      <c r="B32" s="86" t="s">
        <v>22</v>
      </c>
      <c r="C32" s="92"/>
      <c r="D32" s="92"/>
      <c r="E32" s="92"/>
      <c r="F32" s="92"/>
      <c r="G32" s="93"/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f t="shared" si="9"/>
        <v>0</v>
      </c>
    </row>
    <row r="33" spans="1:14" ht="53.25" customHeight="1" x14ac:dyDescent="0.25">
      <c r="A33" s="16" t="s">
        <v>47</v>
      </c>
      <c r="B33" s="86" t="s">
        <v>72</v>
      </c>
      <c r="C33" s="87"/>
      <c r="D33" s="87"/>
      <c r="E33" s="87"/>
      <c r="F33" s="87"/>
      <c r="G33" s="88"/>
      <c r="H33" s="18">
        <f t="shared" ref="H33:M33" si="10">SUM(H34:H37)</f>
        <v>572</v>
      </c>
      <c r="I33" s="18">
        <f t="shared" si="10"/>
        <v>385.7</v>
      </c>
      <c r="J33" s="18">
        <f t="shared" si="10"/>
        <v>401.2</v>
      </c>
      <c r="K33" s="18">
        <f t="shared" si="10"/>
        <v>417.3</v>
      </c>
      <c r="L33" s="18">
        <f t="shared" si="10"/>
        <v>433.9</v>
      </c>
      <c r="M33" s="18">
        <f t="shared" si="10"/>
        <v>451.2</v>
      </c>
      <c r="N33" s="18">
        <f t="shared" si="9"/>
        <v>2661.2999999999997</v>
      </c>
    </row>
    <row r="34" spans="1:14" ht="15.75" customHeight="1" x14ac:dyDescent="0.25">
      <c r="A34" s="2"/>
      <c r="B34" s="89" t="s">
        <v>21</v>
      </c>
      <c r="C34" s="90"/>
      <c r="D34" s="90"/>
      <c r="E34" s="90"/>
      <c r="F34" s="90"/>
      <c r="G34" s="91"/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f t="shared" si="9"/>
        <v>0</v>
      </c>
    </row>
    <row r="35" spans="1:14" ht="15.75" customHeight="1" x14ac:dyDescent="0.25">
      <c r="A35" s="2"/>
      <c r="B35" s="89" t="s">
        <v>19</v>
      </c>
      <c r="C35" s="90"/>
      <c r="D35" s="90"/>
      <c r="E35" s="90"/>
      <c r="F35" s="90"/>
      <c r="G35" s="91"/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f t="shared" si="9"/>
        <v>0</v>
      </c>
    </row>
    <row r="36" spans="1:14" ht="15.75" customHeight="1" x14ac:dyDescent="0.25">
      <c r="A36" s="2"/>
      <c r="B36" s="89" t="s">
        <v>20</v>
      </c>
      <c r="C36" s="90"/>
      <c r="D36" s="90"/>
      <c r="E36" s="90"/>
      <c r="F36" s="90"/>
      <c r="G36" s="91"/>
      <c r="H36" s="4">
        <v>572</v>
      </c>
      <c r="I36" s="4">
        <v>385.7</v>
      </c>
      <c r="J36" s="4">
        <v>401.2</v>
      </c>
      <c r="K36" s="4">
        <v>417.3</v>
      </c>
      <c r="L36" s="4">
        <v>433.9</v>
      </c>
      <c r="M36" s="4">
        <v>451.2</v>
      </c>
      <c r="N36" s="4">
        <f t="shared" si="9"/>
        <v>2661.2999999999997</v>
      </c>
    </row>
    <row r="37" spans="1:14" ht="15.75" customHeight="1" x14ac:dyDescent="0.25">
      <c r="A37" s="2"/>
      <c r="B37" s="89" t="s">
        <v>22</v>
      </c>
      <c r="C37" s="90"/>
      <c r="D37" s="90"/>
      <c r="E37" s="90"/>
      <c r="F37" s="90"/>
      <c r="G37" s="91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f t="shared" si="9"/>
        <v>0</v>
      </c>
    </row>
    <row r="38" spans="1:14" ht="36.75" customHeight="1" x14ac:dyDescent="0.25">
      <c r="A38" s="16"/>
      <c r="B38" s="97" t="s">
        <v>39</v>
      </c>
      <c r="C38" s="97"/>
      <c r="D38" s="97"/>
      <c r="E38" s="97"/>
      <c r="F38" s="97"/>
      <c r="G38" s="97"/>
      <c r="H38" s="18">
        <f t="shared" ref="H38:M38" si="11">SUM(H39:H42)</f>
        <v>19067</v>
      </c>
      <c r="I38" s="18">
        <f t="shared" si="11"/>
        <v>18884.900000000001</v>
      </c>
      <c r="J38" s="18">
        <f t="shared" si="11"/>
        <v>4772.7999999999993</v>
      </c>
      <c r="K38" s="18">
        <f t="shared" si="11"/>
        <v>4961.8999999999996</v>
      </c>
      <c r="L38" s="18">
        <f t="shared" si="11"/>
        <v>5160.1000000000004</v>
      </c>
      <c r="M38" s="18">
        <f t="shared" si="11"/>
        <v>5366.5</v>
      </c>
      <c r="N38" s="18">
        <f>I3+SUM(H38:M38)</f>
        <v>58213.2</v>
      </c>
    </row>
    <row r="39" spans="1:14" ht="15.75" customHeight="1" x14ac:dyDescent="0.25">
      <c r="A39" s="22"/>
      <c r="B39" s="97" t="s">
        <v>21</v>
      </c>
      <c r="C39" s="97"/>
      <c r="D39" s="97"/>
      <c r="E39" s="97"/>
      <c r="F39" s="97"/>
      <c r="G39" s="97"/>
      <c r="H39" s="23">
        <f t="shared" ref="H39:N39" si="12">H14+H19+H24+SUM(H8,H14,H19,H24,H29+H34)</f>
        <v>0</v>
      </c>
      <c r="I39" s="23">
        <f t="shared" si="12"/>
        <v>0</v>
      </c>
      <c r="J39" s="23">
        <f t="shared" si="12"/>
        <v>0</v>
      </c>
      <c r="K39" s="23">
        <f t="shared" si="12"/>
        <v>0</v>
      </c>
      <c r="L39" s="23">
        <f t="shared" si="12"/>
        <v>0</v>
      </c>
      <c r="M39" s="23">
        <f t="shared" si="12"/>
        <v>0</v>
      </c>
      <c r="N39" s="23">
        <f t="shared" si="12"/>
        <v>0</v>
      </c>
    </row>
    <row r="40" spans="1:14" ht="15.75" customHeight="1" x14ac:dyDescent="0.25">
      <c r="A40" s="22"/>
      <c r="B40" s="97" t="s">
        <v>19</v>
      </c>
      <c r="C40" s="97"/>
      <c r="D40" s="97"/>
      <c r="E40" s="97"/>
      <c r="F40" s="97"/>
      <c r="G40" s="97"/>
      <c r="H40" s="23">
        <f t="shared" ref="H40:M41" si="13">SUM(H9,H15,H20,H25,H30+H35)</f>
        <v>14376</v>
      </c>
      <c r="I40" s="23">
        <f t="shared" si="13"/>
        <v>14376</v>
      </c>
      <c r="J40" s="23">
        <f t="shared" si="13"/>
        <v>0</v>
      </c>
      <c r="K40" s="23">
        <f t="shared" si="13"/>
        <v>0</v>
      </c>
      <c r="L40" s="23">
        <f t="shared" si="13"/>
        <v>0</v>
      </c>
      <c r="M40" s="23">
        <f t="shared" si="13"/>
        <v>0</v>
      </c>
      <c r="N40" s="23">
        <f>H40+I40+J40+K40+L40+M40</f>
        <v>28752</v>
      </c>
    </row>
    <row r="41" spans="1:14" ht="15.75" customHeight="1" x14ac:dyDescent="0.25">
      <c r="A41" s="22"/>
      <c r="B41" s="97" t="s">
        <v>20</v>
      </c>
      <c r="C41" s="97"/>
      <c r="D41" s="97"/>
      <c r="E41" s="97"/>
      <c r="F41" s="97"/>
      <c r="G41" s="97"/>
      <c r="H41" s="23">
        <f t="shared" si="13"/>
        <v>4691</v>
      </c>
      <c r="I41" s="23">
        <f t="shared" si="13"/>
        <v>4508.8999999999996</v>
      </c>
      <c r="J41" s="23">
        <f t="shared" si="13"/>
        <v>4772.7999999999993</v>
      </c>
      <c r="K41" s="23">
        <f t="shared" si="13"/>
        <v>4961.8999999999996</v>
      </c>
      <c r="L41" s="23">
        <f t="shared" si="13"/>
        <v>5160.1000000000004</v>
      </c>
      <c r="M41" s="23">
        <f t="shared" si="13"/>
        <v>5366.5</v>
      </c>
      <c r="N41" s="23">
        <f>H41+I41+J41+K41+L41+M41</f>
        <v>29461.199999999997</v>
      </c>
    </row>
    <row r="42" spans="1:14" ht="15.75" customHeight="1" x14ac:dyDescent="0.25">
      <c r="A42" s="22"/>
      <c r="B42" s="97" t="s">
        <v>22</v>
      </c>
      <c r="C42" s="97"/>
      <c r="D42" s="97"/>
      <c r="E42" s="97"/>
      <c r="F42" s="97"/>
      <c r="G42" s="97"/>
      <c r="H42" s="23">
        <f t="shared" ref="H42:M42" si="14">H17+H22+H27</f>
        <v>0</v>
      </c>
      <c r="I42" s="23">
        <f t="shared" si="14"/>
        <v>0</v>
      </c>
      <c r="J42" s="23">
        <f t="shared" si="14"/>
        <v>0</v>
      </c>
      <c r="K42" s="23">
        <f t="shared" si="14"/>
        <v>0</v>
      </c>
      <c r="L42" s="23">
        <f t="shared" si="14"/>
        <v>0</v>
      </c>
      <c r="M42" s="23">
        <f t="shared" si="14"/>
        <v>0</v>
      </c>
      <c r="N42" s="23">
        <v>0</v>
      </c>
    </row>
    <row r="43" spans="1:14" ht="15.75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</sheetData>
  <mergeCells count="43">
    <mergeCell ref="A1:O1"/>
    <mergeCell ref="H3:M3"/>
    <mergeCell ref="N3:N4"/>
    <mergeCell ref="B3:G4"/>
    <mergeCell ref="A3:A4"/>
    <mergeCell ref="B5:G5"/>
    <mergeCell ref="B39:G39"/>
    <mergeCell ref="B40:G40"/>
    <mergeCell ref="B41:G41"/>
    <mergeCell ref="B42:G42"/>
    <mergeCell ref="B38:G38"/>
    <mergeCell ref="B27:G27"/>
    <mergeCell ref="B6:N6"/>
    <mergeCell ref="B13:G13"/>
    <mergeCell ref="B14:G14"/>
    <mergeCell ref="B15:G15"/>
    <mergeCell ref="B16:G16"/>
    <mergeCell ref="B17:G17"/>
    <mergeCell ref="B18:G18"/>
    <mergeCell ref="B19:G19"/>
    <mergeCell ref="B25:G25"/>
    <mergeCell ref="B7:G7"/>
    <mergeCell ref="B8:G8"/>
    <mergeCell ref="B9:G9"/>
    <mergeCell ref="B10:G10"/>
    <mergeCell ref="B11:G11"/>
    <mergeCell ref="B37:G37"/>
    <mergeCell ref="B28:G28"/>
    <mergeCell ref="B29:G29"/>
    <mergeCell ref="B30:G30"/>
    <mergeCell ref="B31:G31"/>
    <mergeCell ref="B32:G32"/>
    <mergeCell ref="B12:N12"/>
    <mergeCell ref="B33:G33"/>
    <mergeCell ref="B34:G34"/>
    <mergeCell ref="B35:G35"/>
    <mergeCell ref="B36:G36"/>
    <mergeCell ref="B26:G26"/>
    <mergeCell ref="B20:G20"/>
    <mergeCell ref="B21:G21"/>
    <mergeCell ref="B22:G22"/>
    <mergeCell ref="B23:G23"/>
    <mergeCell ref="B24:G24"/>
  </mergeCells>
  <pageMargins left="0.25" right="0.25" top="0.75" bottom="0.75" header="0.3" footer="0.3"/>
  <pageSetup paperSize="9" scale="88" orientation="landscape" r:id="rId1"/>
  <rowBreaks count="1" manualBreakCount="1">
    <brk id="2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Раздел 1</vt:lpstr>
      <vt:lpstr>Раздел 2</vt:lpstr>
      <vt:lpstr>Раздел 3</vt:lpstr>
      <vt:lpstr>Раздел 4</vt:lpstr>
      <vt:lpstr>'Раздел 1'!Область_печати</vt:lpstr>
      <vt:lpstr>'Раздел 3'!Область_печати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2025-06-30T08:36:33Z</cp:lastPrinted>
  <dcterms:created xsi:type="dcterms:W3CDTF">2024-09-09T23:09:19Z</dcterms:created>
  <dcterms:modified xsi:type="dcterms:W3CDTF">2025-07-01T01:22:53Z</dcterms:modified>
</cp:coreProperties>
</file>